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1535"/>
  </bookViews>
  <sheets>
    <sheet name="Princ Progra" sheetId="1" r:id="rId1"/>
  </sheets>
  <definedNames>
    <definedName name="_xlnm._FilterDatabase" localSheetId="0" hidden="1">'Princ Progra'!$J$9:$K$304</definedName>
    <definedName name="_xlnm.Print_Area" localSheetId="0">'Princ Progra'!$A$1:$K$308</definedName>
    <definedName name="_xlnm.Print_Titles" localSheetId="0">'Princ Progra'!$1:$8</definedName>
  </definedNames>
  <calcPr calcId="145621" fullCalcOnLoad="1"/>
</workbook>
</file>

<file path=xl/calcChain.xml><?xml version="1.0" encoding="utf-8"?>
<calcChain xmlns="http://schemas.openxmlformats.org/spreadsheetml/2006/main">
  <c r="K304" i="1" l="1"/>
  <c r="J304" i="1"/>
  <c r="K303" i="1"/>
  <c r="J303" i="1"/>
  <c r="K302" i="1"/>
  <c r="J302" i="1"/>
  <c r="K301" i="1"/>
  <c r="J301" i="1"/>
  <c r="K300" i="1"/>
  <c r="J300" i="1"/>
  <c r="K299" i="1"/>
  <c r="J299" i="1"/>
  <c r="K298" i="1"/>
  <c r="J298" i="1"/>
  <c r="K297" i="1"/>
  <c r="J297" i="1"/>
  <c r="K296" i="1"/>
  <c r="J296" i="1"/>
  <c r="K295" i="1"/>
  <c r="J295" i="1"/>
  <c r="K294" i="1"/>
  <c r="J294" i="1"/>
  <c r="H294" i="1"/>
  <c r="G294" i="1"/>
  <c r="F294" i="1"/>
  <c r="E294" i="1"/>
  <c r="D294" i="1"/>
  <c r="K293" i="1"/>
  <c r="J293" i="1"/>
  <c r="K292" i="1"/>
  <c r="J292" i="1"/>
  <c r="H291" i="1"/>
  <c r="G291" i="1"/>
  <c r="F291" i="1"/>
  <c r="E291" i="1"/>
  <c r="D291" i="1"/>
  <c r="K290" i="1"/>
  <c r="J290" i="1"/>
  <c r="K289" i="1"/>
  <c r="J289" i="1"/>
  <c r="H288" i="1"/>
  <c r="G288" i="1"/>
  <c r="F288" i="1"/>
  <c r="E288" i="1"/>
  <c r="K288" i="1"/>
  <c r="D288" i="1"/>
  <c r="J288" i="1"/>
  <c r="K287" i="1"/>
  <c r="J287" i="1"/>
  <c r="K286" i="1"/>
  <c r="J286" i="1"/>
  <c r="K285" i="1"/>
  <c r="J285" i="1"/>
  <c r="K284" i="1"/>
  <c r="J284" i="1"/>
  <c r="K283" i="1"/>
  <c r="J283" i="1"/>
  <c r="K282" i="1"/>
  <c r="J282" i="1"/>
  <c r="K281" i="1"/>
  <c r="J281" i="1"/>
  <c r="K280" i="1"/>
  <c r="J280" i="1"/>
  <c r="K279" i="1"/>
  <c r="J279" i="1"/>
  <c r="H279" i="1"/>
  <c r="G279" i="1"/>
  <c r="F279" i="1"/>
  <c r="E279" i="1"/>
  <c r="D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K264" i="1"/>
  <c r="J264" i="1"/>
  <c r="K263" i="1"/>
  <c r="J263" i="1"/>
  <c r="K262" i="1"/>
  <c r="J262" i="1"/>
  <c r="K261" i="1"/>
  <c r="J261" i="1"/>
  <c r="K260" i="1"/>
  <c r="J260" i="1"/>
  <c r="H259" i="1"/>
  <c r="G259" i="1"/>
  <c r="G258" i="1"/>
  <c r="F259" i="1"/>
  <c r="F258" i="1"/>
  <c r="E259" i="1"/>
  <c r="K259" i="1"/>
  <c r="D259" i="1"/>
  <c r="D258" i="1"/>
  <c r="J258" i="1"/>
  <c r="H258" i="1"/>
  <c r="K257" i="1"/>
  <c r="J257" i="1"/>
  <c r="H256" i="1"/>
  <c r="K256" i="1"/>
  <c r="G256" i="1"/>
  <c r="F256" i="1"/>
  <c r="E256" i="1"/>
  <c r="D256" i="1"/>
  <c r="J256" i="1"/>
  <c r="K255" i="1"/>
  <c r="J255" i="1"/>
  <c r="K254" i="1"/>
  <c r="J254" i="1"/>
  <c r="K253" i="1"/>
  <c r="H253" i="1"/>
  <c r="G253" i="1"/>
  <c r="F253" i="1"/>
  <c r="E253" i="1"/>
  <c r="D253" i="1"/>
  <c r="J253" i="1"/>
  <c r="K252" i="1"/>
  <c r="J252" i="1"/>
  <c r="K251" i="1"/>
  <c r="J251" i="1"/>
  <c r="K250" i="1"/>
  <c r="J25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H223" i="1"/>
  <c r="K223" i="1"/>
  <c r="G223" i="1"/>
  <c r="G222" i="1"/>
  <c r="F223" i="1"/>
  <c r="E223" i="1"/>
  <c r="E222" i="1"/>
  <c r="D223" i="1"/>
  <c r="J223" i="1"/>
  <c r="F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H203" i="1"/>
  <c r="J203" i="1"/>
  <c r="G203" i="1"/>
  <c r="F203" i="1"/>
  <c r="E203" i="1"/>
  <c r="K203" i="1"/>
  <c r="D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H192" i="1"/>
  <c r="H191" i="1"/>
  <c r="G192" i="1"/>
  <c r="G191" i="1"/>
  <c r="F192" i="1"/>
  <c r="E192" i="1"/>
  <c r="E191" i="1"/>
  <c r="D192" i="1"/>
  <c r="J192" i="1"/>
  <c r="F191" i="1"/>
  <c r="K190" i="1"/>
  <c r="J190" i="1"/>
  <c r="H189" i="1"/>
  <c r="G189" i="1"/>
  <c r="F189" i="1"/>
  <c r="E189" i="1"/>
  <c r="D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H156" i="1"/>
  <c r="G156" i="1"/>
  <c r="G155" i="1"/>
  <c r="F156" i="1"/>
  <c r="F155" i="1"/>
  <c r="E156" i="1"/>
  <c r="E155" i="1"/>
  <c r="D156" i="1"/>
  <c r="D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H116" i="1"/>
  <c r="G116" i="1"/>
  <c r="F116" i="1"/>
  <c r="E116" i="1"/>
  <c r="K116" i="1"/>
  <c r="D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H98" i="1"/>
  <c r="G98" i="1"/>
  <c r="F98" i="1"/>
  <c r="E98" i="1"/>
  <c r="K98" i="1"/>
  <c r="D98" i="1"/>
  <c r="J98" i="1"/>
  <c r="K97" i="1"/>
  <c r="J97" i="1"/>
  <c r="H96" i="1"/>
  <c r="J96" i="1"/>
  <c r="G96" i="1"/>
  <c r="F96" i="1"/>
  <c r="E96" i="1"/>
  <c r="D96" i="1"/>
  <c r="K95" i="1"/>
  <c r="J95" i="1"/>
  <c r="K94" i="1"/>
  <c r="J94" i="1"/>
  <c r="K93" i="1"/>
  <c r="J93" i="1"/>
  <c r="K92" i="1"/>
  <c r="J92" i="1"/>
  <c r="K91" i="1"/>
  <c r="J91" i="1"/>
  <c r="K90" i="1"/>
  <c r="J90" i="1"/>
  <c r="H89" i="1"/>
  <c r="G89" i="1"/>
  <c r="F89" i="1"/>
  <c r="E89" i="1"/>
  <c r="K89" i="1"/>
  <c r="D89" i="1"/>
  <c r="J89" i="1"/>
  <c r="K88" i="1"/>
  <c r="J88" i="1"/>
  <c r="H87" i="1"/>
  <c r="G87" i="1"/>
  <c r="F87" i="1"/>
  <c r="F74" i="1"/>
  <c r="E87" i="1"/>
  <c r="K87" i="1"/>
  <c r="D87" i="1"/>
  <c r="J87" i="1"/>
  <c r="K86" i="1"/>
  <c r="J86" i="1"/>
  <c r="H85" i="1"/>
  <c r="G85" i="1"/>
  <c r="F85" i="1"/>
  <c r="E85" i="1"/>
  <c r="D85" i="1"/>
  <c r="K84" i="1"/>
  <c r="J84" i="1"/>
  <c r="K83" i="1"/>
  <c r="J83" i="1"/>
  <c r="K82" i="1"/>
  <c r="J82" i="1"/>
  <c r="H81" i="1"/>
  <c r="G81" i="1"/>
  <c r="F81" i="1"/>
  <c r="E81" i="1"/>
  <c r="K81" i="1"/>
  <c r="D81" i="1"/>
  <c r="J81" i="1"/>
  <c r="K80" i="1"/>
  <c r="J80" i="1"/>
  <c r="K79" i="1"/>
  <c r="J79" i="1"/>
  <c r="K78" i="1"/>
  <c r="J78" i="1"/>
  <c r="K77" i="1"/>
  <c r="J77" i="1"/>
  <c r="K76" i="1"/>
  <c r="J76" i="1"/>
  <c r="H75" i="1"/>
  <c r="G75" i="1"/>
  <c r="F75" i="1"/>
  <c r="E75" i="1"/>
  <c r="E74" i="1"/>
  <c r="D75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H57" i="1"/>
  <c r="G57" i="1"/>
  <c r="F57" i="1"/>
  <c r="E57" i="1"/>
  <c r="K57" i="1"/>
  <c r="D57" i="1"/>
  <c r="K56" i="1"/>
  <c r="J56" i="1"/>
  <c r="H55" i="1"/>
  <c r="G55" i="1"/>
  <c r="F55" i="1"/>
  <c r="E55" i="1"/>
  <c r="K55" i="1"/>
  <c r="D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H30" i="1"/>
  <c r="J30" i="1"/>
  <c r="G30" i="1"/>
  <c r="F30" i="1"/>
  <c r="F29" i="1"/>
  <c r="E30" i="1"/>
  <c r="D30" i="1"/>
  <c r="G29" i="1"/>
  <c r="E29" i="1"/>
  <c r="D29" i="1"/>
  <c r="K28" i="1"/>
  <c r="J28" i="1"/>
  <c r="H27" i="1"/>
  <c r="G27" i="1"/>
  <c r="F27" i="1"/>
  <c r="E27" i="1"/>
  <c r="K27" i="1"/>
  <c r="D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H11" i="1"/>
  <c r="J11" i="1"/>
  <c r="G11" i="1"/>
  <c r="F11" i="1"/>
  <c r="E11" i="1"/>
  <c r="K11" i="1"/>
  <c r="D11" i="1"/>
  <c r="F9" i="1"/>
  <c r="D222" i="1"/>
  <c r="K156" i="1"/>
  <c r="K75" i="1"/>
  <c r="J85" i="1"/>
  <c r="J189" i="1"/>
  <c r="E258" i="1"/>
  <c r="K258" i="1"/>
  <c r="J291" i="1"/>
  <c r="H74" i="1"/>
  <c r="K74" i="1"/>
  <c r="J27" i="1"/>
  <c r="J57" i="1"/>
  <c r="K191" i="1"/>
  <c r="K30" i="1"/>
  <c r="K85" i="1"/>
  <c r="K96" i="1"/>
  <c r="H155" i="1"/>
  <c r="K155" i="1"/>
  <c r="K189" i="1"/>
  <c r="K291" i="1"/>
  <c r="J75" i="1"/>
  <c r="G74" i="1"/>
  <c r="G9" i="1"/>
  <c r="J155" i="1"/>
  <c r="J29" i="1"/>
  <c r="J156" i="1"/>
  <c r="K192" i="1"/>
  <c r="J259" i="1"/>
  <c r="H29" i="1"/>
  <c r="K29" i="1"/>
  <c r="D191" i="1"/>
  <c r="J191" i="1"/>
  <c r="H222" i="1"/>
  <c r="J222" i="1"/>
  <c r="D74" i="1"/>
  <c r="E9" i="1"/>
  <c r="K222" i="1"/>
  <c r="H9" i="1"/>
  <c r="K9" i="1"/>
  <c r="D9" i="1"/>
  <c r="J9" i="1"/>
  <c r="J74" i="1"/>
</calcChain>
</file>

<file path=xl/sharedStrings.xml><?xml version="1.0" encoding="utf-8"?>
<sst xmlns="http://schemas.openxmlformats.org/spreadsheetml/2006/main" count="320" uniqueCount="301">
  <si>
    <t>AVANCE FINANCIERO DE LOS PROGRAMAS PRESUPUESTARIOS PRINCIPALES</t>
  </si>
  <si>
    <t>Enero-junio de 2014</t>
  </si>
  <si>
    <t>Millones de pesos</t>
  </si>
  <si>
    <t>Asignación Anual</t>
  </si>
  <si>
    <t>Programa Modificado</t>
  </si>
  <si>
    <r>
      <t xml:space="preserve">Observado </t>
    </r>
    <r>
      <rPr>
        <b/>
        <vertAlign val="superscript"/>
        <sz val="10"/>
        <rFont val="Soberana Sans"/>
        <family val="3"/>
      </rPr>
      <t>p_/</t>
    </r>
  </si>
  <si>
    <t>Avance %</t>
  </si>
  <si>
    <t>Ramo / Programa</t>
  </si>
  <si>
    <t>PEF 2014</t>
  </si>
  <si>
    <t>Enero - junio</t>
  </si>
  <si>
    <t>Enero - abril</t>
  </si>
  <si>
    <t>Enero - mayo</t>
  </si>
  <si>
    <t>Aprobado</t>
  </si>
  <si>
    <t>Programado al periodo</t>
  </si>
  <si>
    <t>(1)</t>
  </si>
  <si>
    <t>(2)</t>
  </si>
  <si>
    <t>(3)</t>
  </si>
  <si>
    <t>(4)</t>
  </si>
  <si>
    <t>(5)</t>
  </si>
  <si>
    <t>(6)=(5/1)</t>
  </si>
  <si>
    <t>(7)=(5/2)</t>
  </si>
  <si>
    <t>Total</t>
  </si>
  <si>
    <t>Gobernación</t>
  </si>
  <si>
    <t>Servicios de inteligencia para la Seguridad Nacional</t>
  </si>
  <si>
    <t>Servicios migratorios en fronteras, puertos y aeropuertos</t>
  </si>
  <si>
    <t>Registro e Identificación de Población</t>
  </si>
  <si>
    <t>Gendarmería Nacional</t>
  </si>
  <si>
    <t>Servicios de protección, custodia, vigilancia y seguridad de personas, bienes e instalaciones</t>
  </si>
  <si>
    <t>Implementación de operativos para la prevención y disuasión del delito</t>
  </si>
  <si>
    <t>Administración del sistema federal penitenciario</t>
  </si>
  <si>
    <t>Coordinación del Sistema Nacional de Protección Civil</t>
  </si>
  <si>
    <t>Implementación de la Reforma al Sistema de Justicia Penal</t>
  </si>
  <si>
    <t>Promover la Protección de los Derechos Humanos y Prevenir la Discriminación</t>
  </si>
  <si>
    <t>Plataforma México</t>
  </si>
  <si>
    <t>Modernización Integral del Registro Civil con Entidades Federativas</t>
  </si>
  <si>
    <t>Otorgamiento de subsidios en materia de Seguridad Pública a Entidades Federativas, Municipios y el Distrito Federal</t>
  </si>
  <si>
    <t>Otorgamiento de subsidios para las entidades federativas para el fortalecimiento de las instituciones de seguridad pública en materia de mando policial</t>
  </si>
  <si>
    <t>Programa Nacional de Prevención del Delito</t>
  </si>
  <si>
    <t>Relaciones Exteriores</t>
  </si>
  <si>
    <t>Promoción y defensa de los intereses de México en el exterior, en los ámbitos bilateral y regional</t>
  </si>
  <si>
    <t>Hacienda y Crédito Público</t>
  </si>
  <si>
    <t>Programas de la Comisión Nacional para el Desarrollo de los Pueblos Indígenas</t>
  </si>
  <si>
    <t>Fomento del patrimonio cultural Indígena</t>
  </si>
  <si>
    <t>Actividades de apoyo administrativo</t>
  </si>
  <si>
    <t>Actividades de apoyo a la función pública y buen gobierno</t>
  </si>
  <si>
    <t>Planeación y Articulación de la Acción Pública hacia los Pueblos Indígenas</t>
  </si>
  <si>
    <t>Cuotas, Apoyos y Aportaciones a Organismos Internacionales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</si>
  <si>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</si>
  <si>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</si>
  <si>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</si>
  <si>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</si>
  <si>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Protección y Defensa de los Usuarios de Servicios Financieros</t>
  </si>
  <si>
    <t>Control de la operación aduanera</t>
  </si>
  <si>
    <t>Recaudación de las contribuciones federales</t>
  </si>
  <si>
    <t>Programa de Garantías Liquidas</t>
  </si>
  <si>
    <t>Programa integral de formación, capacitación y consultoría para Productores e Intermediarios Financieros Rurales.</t>
  </si>
  <si>
    <t>Actividades orientadas a ofrecer productos y servicios para fortalecer el sector y fomentar la inclusión Financiera</t>
  </si>
  <si>
    <t>Programas de Capital de Riesgo y para Servicios de Cobertura</t>
  </si>
  <si>
    <t>Programa que Canaliza Apoyos para el Fomento a los Sectores Agropecuario, Forestal, Pesquero y Rural.</t>
  </si>
  <si>
    <t>Constitución y Operación de Unidades de Promoción de Crédito</t>
  </si>
  <si>
    <t>Reducción de Costos de Acceso al Crédito</t>
  </si>
  <si>
    <t>Regulación, inspección y vigilancia de las entidades del sistema financiero mexicano sujetas a la supervisión de la Comisión Nacional Bancaria y de Valores.</t>
  </si>
  <si>
    <t>Programa de Subsidio a la Prima del Seguro Agropecuario</t>
  </si>
  <si>
    <t>Fortalecimiento a la Transversalidad de la Perspectiva de Género</t>
  </si>
  <si>
    <t>Programa de Apoyo a los Fondos de Aseguramiento Agropecuario</t>
  </si>
  <si>
    <t>Programa de Seguro para Contingencias Climatológicas</t>
  </si>
  <si>
    <t>Defensa Nacional</t>
  </si>
  <si>
    <t>Operación y desarrollo de la Fuerza Aérea Mexicana</t>
  </si>
  <si>
    <t>Agricultura, Ganadería, Desarrollo Rural, Pesca y Alimentación</t>
  </si>
  <si>
    <t>Desarrollo y aplicación de programas educativos a nivel medio superior</t>
  </si>
  <si>
    <t>Desarrollo de los programas educativos a nivel superior</t>
  </si>
  <si>
    <t>Desarrollo y aplicación de programas educativos en materia agropecuaria</t>
  </si>
  <si>
    <t>Apoyo al cambio tecnológico en las actividades agropecuarias, rurales, acuícolas y pesqueras</t>
  </si>
  <si>
    <t>Generación de Proyectos de Investigación</t>
  </si>
  <si>
    <t>Regulación, supervisión y aplicación de las políticas públicas en materia agropecuaria, acuícola y pesquera</t>
  </si>
  <si>
    <t>Programa de Concurrencia con las Entidades Federativas  </t>
  </si>
  <si>
    <t>Programa de Productividad y Competitividad Agroalimentaria</t>
  </si>
  <si>
    <t>Programa Integral de Desarrollo Rural</t>
  </si>
  <si>
    <t>Programa de Fomento a la Agricultura</t>
  </si>
  <si>
    <t>Programa de Fomento Ganadero</t>
  </si>
  <si>
    <t>Programa de Fomento a la Productividad Pesquera y Acuícola</t>
  </si>
  <si>
    <t>Programa de Comercialización y Desarrollo de Mercados</t>
  </si>
  <si>
    <t>Programa de Sanidad e Inocuidad Agroalimentaria</t>
  </si>
  <si>
    <t>Programa de Innovación, Investigación, Desarrollo Tecnológico y Educación</t>
  </si>
  <si>
    <t>Instrumentación de acciones para mejorar las Sanidades a través de Inspecciones Fitozoosanitarias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</si>
  <si>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</si>
  <si>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</si>
  <si>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</si>
  <si>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</si>
  <si>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Derecho de Vía</t>
  </si>
  <si>
    <t>Proyectos de infraestructura económica de carreteras</t>
  </si>
  <si>
    <t>Estudios y Proyectos para la construcción, ampliación, modernización, conservación y operación de infraestructura de comunicaciones y transportes</t>
  </si>
  <si>
    <t>Caminos Rurales</t>
  </si>
  <si>
    <t>Proyectos de infraestructura económica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</si>
  <si>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</si>
  <si>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</si>
  <si>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Programa de Empleo Temporal (PET)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</si>
  <si>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</si>
  <si>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</si>
  <si>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</si>
  <si>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</si>
  <si>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</si>
  <si>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Proyectos de infraestructura económica de puertos</t>
  </si>
  <si>
    <t>Mantenimiento de infraestructura</t>
  </si>
  <si>
    <t>Conservación de infraestructura marítimo-portuaria</t>
  </si>
  <si>
    <t>Proyectos de Infraestructura Ferroviaria</t>
  </si>
  <si>
    <t>Sistema Satelital</t>
  </si>
  <si>
    <t>Economía</t>
  </si>
  <si>
    <t>Promoción de una cultura de consumo responsable e inteligente</t>
  </si>
  <si>
    <t>Protección de los derechos de los consumidores y el desarrollo del Sistema Nacional de Protección al Consumidor</t>
  </si>
  <si>
    <t>Atención a las solicitudes de servicios y promoción de los programas competencia de la Secretaría en el interior de la República</t>
  </si>
  <si>
    <t>Promoción del Comercio Exterior y Atracción de Inversión Extranjera Directa</t>
  </si>
  <si>
    <t>Regulación, modernización y promoción de las actividades en materia de normalización y evaluación de la conformidad, y participación en la normalización internacional</t>
  </si>
  <si>
    <t>Fortalecimiento de la integración y competitividad de México en las cadenas globales de valor</t>
  </si>
  <si>
    <t>Instrumentación de políticas  de fomento a las micro, pequeñas y medianas empresas y al sector social de la economía</t>
  </si>
  <si>
    <t>Promoción y fomento del desarrollo, competitividad y la innovación de los sectores industrial, comercial y de servicios</t>
  </si>
  <si>
    <t>Competitividad y transparencia del marco regulatorio que el gobierno federal aplica a los particulares</t>
  </si>
  <si>
    <t>Fondo de Microfinanciamiento a Mujeres Rurales (FOMMUR)</t>
  </si>
  <si>
    <t>Programa de Fomento a la Economía Social (FONAES)</t>
  </si>
  <si>
    <t>Fondo Nacional Emprendedor</t>
  </si>
  <si>
    <t>Programa Nacional de Financiamiento al Microempresario</t>
  </si>
  <si>
    <t>Programa para el Desarrollo de la Industria de Software (PROSOFT)</t>
  </si>
  <si>
    <t>Competitividad en Logística y Centrales de Abasto</t>
  </si>
  <si>
    <t>Programa para el Desarrollo Tecnológico de la Industria (PRODIAT)</t>
  </si>
  <si>
    <t>Programa para  el  desarrollo  de la productividad de las industrias ligeras (PROIND)</t>
  </si>
  <si>
    <t>Educación Pública</t>
  </si>
  <si>
    <t>Prestación de Servicios de Educación Inicial y Básica Comunitaria</t>
  </si>
  <si>
    <t>Edición, producción y distribución de libros y otros materiales educativos</t>
  </si>
  <si>
    <t>Evaluaciones confiables de la calidad educativa y difusión oportuna de sus resultados</t>
  </si>
  <si>
    <t>Formación y certificación para el trabajo</t>
  </si>
  <si>
    <t>Prestación de servicios de educación media superior</t>
  </si>
  <si>
    <t>Prestación de servicios de educación técnica</t>
  </si>
  <si>
    <t>Prestación de servicios de educación superior y posgrado</t>
  </si>
  <si>
    <t>Impulso al desarrollo de la cultura</t>
  </si>
  <si>
    <t>Incorporación, restauración, conservación y mantenimiento de bienes patrimonio de la Nación</t>
  </si>
  <si>
    <t>Producción y transmisión de materiales educativos y culturales</t>
  </si>
  <si>
    <t>Investigación científica y desarrollo tecnológico</t>
  </si>
  <si>
    <t>Diseño, construcción, certificación y evaluación de la infraestructura física educativa</t>
  </si>
  <si>
    <t>Atención a la Demanda de Educación para Adultos (INEA)</t>
  </si>
  <si>
    <t>Normar los servicios educativos</t>
  </si>
  <si>
    <t>Proyectos de infraestructura social del sector educativo</t>
  </si>
  <si>
    <t>Diseño y aplicación de la política educativa</t>
  </si>
  <si>
    <t>Fortalecimiento a la educación y la cultura indígena</t>
  </si>
  <si>
    <t>Programas de Cultura en las Entidades Federativas</t>
  </si>
  <si>
    <t>Programa Escuelas de Calidad</t>
  </si>
  <si>
    <t>Programa de Desarrollo Humano Oportunidades</t>
  </si>
  <si>
    <t>Cultura Física</t>
  </si>
  <si>
    <t>Deporte</t>
  </si>
  <si>
    <t>Sistema Mexicano del Deporte de Alto Rendimiento</t>
  </si>
  <si>
    <t>Programa Escuelas de Tiempo Completo</t>
  </si>
  <si>
    <t>Programa de Escuela Segura</t>
  </si>
  <si>
    <t>Programa Nacional de Becas</t>
  </si>
  <si>
    <t>Programa para la Inclusión y la Equidad Educativa</t>
  </si>
  <si>
    <t>Programa de fortalecimiento de la calidad en instituciones educativas</t>
  </si>
  <si>
    <t>Programa de Fortalecimiento de la Calidad en Educación Básica</t>
  </si>
  <si>
    <t>Programa para el Desarrollo Profesional Docente</t>
  </si>
  <si>
    <t>Subsidios federales para organismos descentralizados estatales</t>
  </si>
  <si>
    <t>Escuelas Dignas</t>
  </si>
  <si>
    <t>Programa de Inclusión y Alfabetización Digital</t>
  </si>
  <si>
    <t>Programa de Expansión en la Oferta Educativa en Educación Media Superior y Superior</t>
  </si>
  <si>
    <t>Apoyos a centros y organizaciones de educación</t>
  </si>
  <si>
    <t>Salud</t>
  </si>
  <si>
    <t xml:space="preserve">Programa Seguro Popular </t>
  </si>
  <si>
    <t>Seguro Popular</t>
  </si>
  <si>
    <t>Dignificación, conservación y mantenimiento de la infraestructura y equipamiento en salud</t>
  </si>
  <si>
    <t>Seguro Médico Siglo XXI</t>
  </si>
  <si>
    <t>Protección Contra Riesgos Sanitarios</t>
  </si>
  <si>
    <t>Formación y desarrollo profesional de recursos humanos especializados para la salud</t>
  </si>
  <si>
    <t>Capacitación técnica y gerencial de recursos humanos para la salud</t>
  </si>
  <si>
    <t>Investigación y desarrollo tecnológico en salud</t>
  </si>
  <si>
    <t>Prestación de servicios en los diferentes niveles de atención a la salud</t>
  </si>
  <si>
    <t>Prevención y atención contra las adicciones</t>
  </si>
  <si>
    <t>Reducción de enfermedades prevenibles por vacunación</t>
  </si>
  <si>
    <t>Proyectos de infraestructura social de salud</t>
  </si>
  <si>
    <t>Calidad en Salud e Innovación</t>
  </si>
  <si>
    <t>Asistencia social y protección del paciente</t>
  </si>
  <si>
    <t>Promoción de la salud, prevención y control de enfermedades crónico degenerativas y transmisibles y lesiones</t>
  </si>
  <si>
    <t>Prevención y atención de VIH/SIDA y otras ITS</t>
  </si>
  <si>
    <t>Atención de la Salud Reproductiva y la Igualdad de Género en Salud</t>
  </si>
  <si>
    <t>Programa Comunidades Saludables</t>
  </si>
  <si>
    <t>Programa de Atención a Personas con Discapacidad</t>
  </si>
  <si>
    <t>Programa para la Protección y el Desarrollo Integral de la Infancia</t>
  </si>
  <si>
    <t>Programa de Atención a Familias y Población Vulnerable</t>
  </si>
  <si>
    <t>Programa de estancias infantiles para apoyar a madres trabajadoras</t>
  </si>
  <si>
    <t>Caravanas de la Salud</t>
  </si>
  <si>
    <t>Sistema Integral de Calidad en Salud</t>
  </si>
  <si>
    <t>Reducción de la mortalidad materna</t>
  </si>
  <si>
    <t>Prevención contra la obesidad</t>
  </si>
  <si>
    <t>Vigilancia epidemiológica</t>
  </si>
  <si>
    <t>Programa de Apoyo para Fortalecer la Calidad en los Servicios de Salud</t>
  </si>
  <si>
    <t>Marina</t>
  </si>
  <si>
    <t>Proyectos de infraestructura gubernamental de seguridad nacional</t>
  </si>
  <si>
    <t>Trabajo y Previsión Social</t>
  </si>
  <si>
    <t>Sistema Nacional de Empleo ( Portal de Empleo)</t>
  </si>
  <si>
    <t>Programa de Apoyo al Empleo (PAE)</t>
  </si>
  <si>
    <t>Coordinación de acciones de vinculación entre los factores de la producción para apoyar el empleo</t>
  </si>
  <si>
    <t>Programa de Atención a Situaciones de Contingencia Laboral</t>
  </si>
  <si>
    <t>Impartición de justicia laboral</t>
  </si>
  <si>
    <t>Procuración de justicia laboral</t>
  </si>
  <si>
    <t>Ejecución a nivel nacional de los programas y acciones de la Política Laboral</t>
  </si>
  <si>
    <t>Capacitación a trabajadores</t>
  </si>
  <si>
    <t>Fomento de la equidad de género y la no discriminación en el mercado laboral</t>
  </si>
  <si>
    <t>Asesoría en materia de seguridad y salud en el trabajo</t>
  </si>
  <si>
    <t>Instrumentación de la política laboral</t>
  </si>
  <si>
    <t>Desarrollo Agrario, Territorial y Urbano</t>
  </si>
  <si>
    <t>Procuración de justicia agraria</t>
  </si>
  <si>
    <t>Programa de Atención de Conflictos Sociales en el Medio Rural</t>
  </si>
  <si>
    <t>Fomento al desarrollo agrario</t>
  </si>
  <si>
    <t>Obligaciones jurídicas Ineludibles</t>
  </si>
  <si>
    <t>Implementación de políticas enfocadas al medio agrario, territorial y urbano</t>
  </si>
  <si>
    <t>Modernización del Catastro Rural Nacional</t>
  </si>
  <si>
    <t>Programa Hábitat</t>
  </si>
  <si>
    <t>Programa de vivienda digna</t>
  </si>
  <si>
    <t>Programa de Apoyo para la Productividad de la Mujer Emprendedora</t>
  </si>
  <si>
    <t>Fondo para el Apoyo a Proyectos Productivos en Núcleos Agrarios (FAPPA)</t>
  </si>
  <si>
    <t>Programa de Vivienda Rural</t>
  </si>
  <si>
    <t>Rescate de espacios públicos</t>
  </si>
  <si>
    <t>Programa de esquema de financiamiento y subsidio federal para vivienda</t>
  </si>
  <si>
    <t>Programa de Apoyo a Jóvenes para la Productividad de Futuras Empresas Rurales</t>
  </si>
  <si>
    <t>Programa de apoyo a los avecindados  en condiciones de pobreza patrimonial para regularizar asentamientos humanos irregulares (PASPRAH)</t>
  </si>
  <si>
    <t>Programa de prevención de riesgos en los asentamientos humanos</t>
  </si>
  <si>
    <t>Programa de apoyo para los núcleos agrarios sin regularizar (FANAR)</t>
  </si>
  <si>
    <t>Programa de modernización de los registros públicos de la propiedad y catastros</t>
  </si>
  <si>
    <t>Medio Ambiente y Recursos Naturales</t>
  </si>
  <si>
    <t>Programa Nacional Forestal</t>
  </si>
  <si>
    <t>Programa Nacional Forestal-Desarrollo Forestal</t>
  </si>
  <si>
    <t>Programa Nacional Forestal-Protección Forestal</t>
  </si>
  <si>
    <t>Programa Nacional Forestal Pago por Servicios Ambientales</t>
  </si>
  <si>
    <t>Capacitación Ambiental y Desarrollo Sustentable</t>
  </si>
  <si>
    <t>Operación y mantenimiento del Sistema Cutzamala</t>
  </si>
  <si>
    <t>Operación y mantenimiento del sistema de pozos de abastecimiento del Valle de México</t>
  </si>
  <si>
    <t>Manejo Integral del Sistema Hidrológico</t>
  </si>
  <si>
    <t>Servicio Meteorológico Nacional y Estaciones Hidrometeorológicas</t>
  </si>
  <si>
    <t>Conservación y Operación de Acueductos Uspanapa-La Cangrejera, Ver. y Lázaro Cárdenas, Mich.</t>
  </si>
  <si>
    <t>Regulación Ambiental</t>
  </si>
  <si>
    <t>Programa de gestión hídrica</t>
  </si>
  <si>
    <t>Consolidar el Sistema Nacional de Áreas Naturales Protegidas</t>
  </si>
  <si>
    <t>Proyectos de infraestructura económica de agua potable, alcantarillado y saneamiento</t>
  </si>
  <si>
    <t>Infraestructura para la Protección de Centros de Población y Áreas Productivas</t>
  </si>
  <si>
    <t>Túnel Emisor Oriente y Planta de Tratamiento Atotonilco</t>
  </si>
  <si>
    <t>Infraestructura de riego y Temporal Tecnificado</t>
  </si>
  <si>
    <t>Inversión para el Manejo Integral del Ciclo Hidrológico</t>
  </si>
  <si>
    <t>Planeación, Dirección y Evaluación Ambiental</t>
  </si>
  <si>
    <t>Programa de Conservación para el Desarrollo Sostenible (PROCODES)</t>
  </si>
  <si>
    <t>Programa de Agua Limpia</t>
  </si>
  <si>
    <t>Programa de Agua Potable, Alcantarillado y Saneamiento en Zonas Urbanas</t>
  </si>
  <si>
    <t>Programa para la Construcción y Rehabilitación de Sistemas de Agua Potable y Saneamiento en Zonas Rurales</t>
  </si>
  <si>
    <t>Programa de Rehabilitación, Modernización, Tecnificación y Equipamiento de Distritos de Riego y Temporal Tecnificado</t>
  </si>
  <si>
    <t>Programa de Rehabilitación, Modernización, Tecnificación y Equipamiento de Unidades de Riego</t>
  </si>
  <si>
    <t>Programa de Tratamiento de Aguas Residuales</t>
  </si>
  <si>
    <t>Programa de Cultura del Agua</t>
  </si>
  <si>
    <t>Prevención y gestión integral de residuos</t>
  </si>
  <si>
    <t>Fomento para la Conservación y Aprovechamiento Sustentable de la Vida Silvestre</t>
  </si>
  <si>
    <t>Procuraduría General de la República</t>
  </si>
  <si>
    <t>Investigar y perseguir los delitos del orden federal</t>
  </si>
  <si>
    <t>Investigar y perseguir los delitos relativos a la Delincuencia Organizada</t>
  </si>
  <si>
    <t>Aportaciones a Seguridad Social</t>
  </si>
  <si>
    <t>Programa IMSS-Oportunidades</t>
  </si>
  <si>
    <t>Desarrollo Social</t>
  </si>
  <si>
    <t>Programa de adquisición de leche nacional a cargo de LICONSA, S. A. de C. V.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</si>
  <si>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</si>
  <si>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</si>
  <si>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</si>
  <si>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Programa de Opciones Productivas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</si>
  <si>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</si>
  <si>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</si>
  <si>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</si>
  <si>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</si>
  <si>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Alimentario</t>
  </si>
  <si>
    <t>Programa de Apoyo a las Instancias de Mujeres en las Entidades Federativas, Para Implementar y Ejecutar Programas de Prevención de la Violencia Contra las Mujeres</t>
  </si>
  <si>
    <t>Pensión para Adultos Mayores</t>
  </si>
  <si>
    <t>Programa para el Desarrollo de Zonas Prioritarias</t>
  </si>
  <si>
    <t>Seguro de vida para jefas de familia</t>
  </si>
  <si>
    <t>Turismo</t>
  </si>
  <si>
    <t>Servicios de asistencia integral e información turística</t>
  </si>
  <si>
    <t>Conservación y mantenimiento a los CIP's a cargo del FONATUR</t>
  </si>
  <si>
    <t>Promoción de México como Destino Turístico</t>
  </si>
  <si>
    <t>Promoción y desarrollo de programas y proyectos turísticos en las Entidades Federativas</t>
  </si>
  <si>
    <t>Proyectos de infraestructura de turismo</t>
  </si>
  <si>
    <t>Otros proyectos</t>
  </si>
  <si>
    <t>Programa para el Desarrollo Regional Turístico Sustentable</t>
  </si>
  <si>
    <t>Provisiones Salariales y Económicas</t>
  </si>
  <si>
    <t>Fondo Regional - Chiapas, Guerrero y Oaxaca</t>
  </si>
  <si>
    <t>Fondo Regional - Siete Estados Restantes</t>
  </si>
  <si>
    <t>Comisión Nacional de los Derechos Humanos</t>
  </si>
  <si>
    <t>Protección de los Derechos Humanos de Indígenas en Reclusión</t>
  </si>
  <si>
    <t>Promover los Derechos Humanos de los pueblos y las comunidades indígenas</t>
  </si>
  <si>
    <t>Consejo Nacional de Ciencia y Tecnología</t>
  </si>
  <si>
    <t>Realización de investigación científica y elaboración de publicaciones</t>
  </si>
  <si>
    <t>Fomento regional para el desarrollo científico , tecnológico y de innovación.</t>
  </si>
  <si>
    <t>Apoyos institucionales para actividades científicas, tecnológicas y de innovación.</t>
  </si>
  <si>
    <t>Becas de posgrado y otras modalidades de apoyo a la calidad</t>
  </si>
  <si>
    <t>Sistema Nacional de Investigadores</t>
  </si>
  <si>
    <t>Fortalecimiento a nivel sectorial de las capacidades científicas, tecnológicas y de innovación</t>
  </si>
  <si>
    <t>Fortalecimiento en las Entidades Federativas de las capacidades científicas, tecnológicas y de innovación.</t>
  </si>
  <si>
    <t>Apoyo al Fortalecimiento y Desarrollo de la Infraestructura Científica y Tecnológica</t>
  </si>
  <si>
    <t>Innovación tecnológica para negocios de alto valor agregado, tecnologías precursoras y competitividad de las empresas</t>
  </si>
  <si>
    <t>Programa de Desarrollo Científico y Tecnológico</t>
  </si>
  <si>
    <t>p_/ Cifras preliminares. Las sumas parciales pueden no coincidir debido al redondeo.</t>
  </si>
  <si>
    <t>n.a. no aplicable.</t>
  </si>
  <si>
    <t>Fuente: Secretaría de Hacienda y Crédito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</si>
</sst>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name val="Soberana Sans"/>
      <family val="3"/>
    </font>
    <font>
      <sz val="10"/>
      <name val="Soberana Sans"/>
      <family val="3"/>
    </font>
    <font>
      <sz val="10"/>
      <name val="Arial"/>
      <family val="2"/>
    </font>
    <font>
      <sz val="12"/>
      <name val="Soberana Sans"/>
      <family val="3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i/>
      <sz val="10"/>
      <name val="Soberana Sans"/>
      <family val="3"/>
    </font>
    <font>
      <b/>
      <i/>
      <sz val="10"/>
      <name val="Soberana Sans"/>
      <family val="3"/>
    </font>
    <font>
      <sz val="8"/>
      <color rgb="FF000000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FD2E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9" fillId="2" borderId="0">
      <alignment horizontal="left" vertical="top"/>
    </xf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</cellStyleXfs>
  <cellXfs count="100">
    <xf numFmtId="0" fontId="0" fillId="0" borderId="0" xfId="0"/>
    <xf numFmtId="0" fontId="1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0" borderId="0" xfId="3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5" fillId="0" borderId="0" xfId="3" applyFont="1" applyFill="1" applyBorder="1" applyAlignment="1">
      <alignment vertical="top"/>
    </xf>
    <xf numFmtId="0" fontId="5" fillId="0" borderId="0" xfId="3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0" fontId="5" fillId="0" borderId="0" xfId="3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right" vertical="top"/>
    </xf>
    <xf numFmtId="0" fontId="5" fillId="0" borderId="0" xfId="3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vertical="top"/>
    </xf>
    <xf numFmtId="0" fontId="5" fillId="0" borderId="1" xfId="3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right" vertical="top"/>
    </xf>
    <xf numFmtId="0" fontId="2" fillId="0" borderId="0" xfId="3" applyFont="1" applyFill="1" applyBorder="1" applyAlignment="1">
      <alignment horizontal="right" vertical="top"/>
    </xf>
    <xf numFmtId="164" fontId="5" fillId="0" borderId="0" xfId="3" applyNumberFormat="1" applyFont="1" applyFill="1" applyBorder="1" applyAlignment="1">
      <alignment vertical="top"/>
    </xf>
    <xf numFmtId="164" fontId="5" fillId="0" borderId="0" xfId="3" applyNumberFormat="1" applyFont="1" applyFill="1" applyBorder="1" applyAlignment="1">
      <alignment horizontal="right" vertical="top"/>
    </xf>
    <xf numFmtId="0" fontId="7" fillId="0" borderId="0" xfId="3" applyFont="1" applyFill="1" applyBorder="1" applyAlignment="1">
      <alignment vertical="top"/>
    </xf>
    <xf numFmtId="164" fontId="7" fillId="0" borderId="0" xfId="3" applyNumberFormat="1" applyFont="1" applyFill="1" applyBorder="1" applyAlignment="1">
      <alignment vertical="top"/>
    </xf>
    <xf numFmtId="0" fontId="8" fillId="0" borderId="0" xfId="3" applyFont="1" applyFill="1" applyBorder="1" applyAlignment="1">
      <alignment vertical="top"/>
    </xf>
    <xf numFmtId="0" fontId="5" fillId="4" borderId="0" xfId="3" applyFont="1" applyFill="1" applyBorder="1" applyAlignment="1">
      <alignment horizontal="left" vertical="top"/>
    </xf>
    <xf numFmtId="164" fontId="5" fillId="4" borderId="0" xfId="3" applyNumberFormat="1" applyFont="1" applyFill="1" applyBorder="1" applyAlignment="1">
      <alignment vertical="top"/>
    </xf>
    <xf numFmtId="0" fontId="5" fillId="4" borderId="0" xfId="3" applyFont="1" applyFill="1" applyBorder="1" applyAlignment="1">
      <alignment vertical="top"/>
    </xf>
    <xf numFmtId="164" fontId="5" fillId="4" borderId="0" xfId="3" applyNumberFormat="1" applyFont="1" applyFill="1" applyBorder="1" applyAlignment="1">
      <alignment horizontal="right" vertical="top"/>
    </xf>
    <xf numFmtId="0" fontId="2" fillId="0" borderId="0" xfId="3" applyFont="1" applyFill="1" applyBorder="1" applyAlignment="1">
      <alignment horizontal="left" vertical="top"/>
    </xf>
    <xf numFmtId="0" fontId="2" fillId="0" borderId="3" xfId="3" applyFont="1" applyFill="1" applyBorder="1" applyAlignment="1">
      <alignment horizontal="left" vertical="top" wrapText="1"/>
    </xf>
    <xf numFmtId="164" fontId="2" fillId="0" borderId="3" xfId="3" applyNumberFormat="1" applyFont="1" applyFill="1" applyBorder="1" applyAlignment="1">
      <alignment vertical="top"/>
    </xf>
    <xf numFmtId="0" fontId="2" fillId="0" borderId="3" xfId="3" applyFont="1" applyFill="1" applyBorder="1" applyAlignment="1">
      <alignment vertical="top"/>
    </xf>
    <xf numFmtId="164" fontId="2" fillId="0" borderId="3" xfId="3" applyNumberFormat="1" applyFont="1" applyFill="1" applyBorder="1" applyAlignment="1">
      <alignment horizontal="right" vertical="top"/>
    </xf>
    <xf numFmtId="0" fontId="2" fillId="0" borderId="4" xfId="3" applyFont="1" applyFill="1" applyBorder="1" applyAlignment="1">
      <alignment horizontal="left" vertical="top" wrapText="1"/>
    </xf>
    <xf numFmtId="164" fontId="2" fillId="0" borderId="4" xfId="3" applyNumberFormat="1" applyFont="1" applyFill="1" applyBorder="1" applyAlignment="1">
      <alignment vertical="top"/>
    </xf>
    <xf numFmtId="0" fontId="2" fillId="0" borderId="4" xfId="3" applyFont="1" applyFill="1" applyBorder="1" applyAlignment="1">
      <alignment vertical="top"/>
    </xf>
    <xf numFmtId="164" fontId="2" fillId="0" borderId="4" xfId="3" applyNumberFormat="1" applyFont="1" applyFill="1" applyBorder="1" applyAlignment="1">
      <alignment horizontal="right" vertical="top"/>
    </xf>
    <xf numFmtId="0" fontId="2" fillId="0" borderId="0" xfId="3" quotePrefix="1" applyFont="1" applyFill="1" applyBorder="1" applyAlignment="1">
      <alignment horizontal="right" vertical="top" wrapText="1"/>
    </xf>
    <xf numFmtId="0" fontId="2" fillId="0" borderId="0" xfId="3" quotePrefix="1" applyFont="1" applyFill="1" applyBorder="1" applyAlignment="1">
      <alignment horizontal="left" vertical="top"/>
    </xf>
    <xf numFmtId="165" fontId="2" fillId="0" borderId="4" xfId="2" applyNumberFormat="1" applyFont="1" applyFill="1" applyBorder="1" applyAlignment="1">
      <alignment horizontal="left" vertical="top" wrapText="1"/>
    </xf>
    <xf numFmtId="164" fontId="2" fillId="0" borderId="4" xfId="2" applyNumberFormat="1" applyFont="1" applyFill="1" applyBorder="1" applyAlignment="1">
      <alignment horizontal="righ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center" vertical="top" wrapText="1"/>
    </xf>
    <xf numFmtId="0" fontId="2" fillId="0" borderId="0" xfId="3" quotePrefix="1" applyFont="1" applyFill="1" applyBorder="1" applyAlignment="1">
      <alignment horizontal="center" vertical="top" wrapText="1"/>
    </xf>
    <xf numFmtId="165" fontId="2" fillId="0" borderId="0" xfId="2" applyNumberFormat="1" applyFont="1" applyFill="1" applyBorder="1" applyAlignment="1">
      <alignment horizontal="left" vertical="top" wrapText="1"/>
    </xf>
    <xf numFmtId="165" fontId="2" fillId="0" borderId="5" xfId="2" applyNumberFormat="1" applyFont="1" applyFill="1" applyBorder="1" applyAlignment="1">
      <alignment horizontal="left" vertical="top" wrapText="1"/>
    </xf>
    <xf numFmtId="164" fontId="2" fillId="0" borderId="5" xfId="3" applyNumberFormat="1" applyFont="1" applyFill="1" applyBorder="1" applyAlignment="1">
      <alignment vertical="top"/>
    </xf>
    <xf numFmtId="164" fontId="2" fillId="0" borderId="5" xfId="2" applyNumberFormat="1" applyFont="1" applyFill="1" applyBorder="1" applyAlignment="1">
      <alignment horizontal="right" vertical="top" wrapText="1"/>
    </xf>
    <xf numFmtId="0" fontId="2" fillId="0" borderId="5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 wrapText="1"/>
    </xf>
    <xf numFmtId="164" fontId="2" fillId="0" borderId="0" xfId="3" applyNumberFormat="1" applyFont="1" applyFill="1" applyBorder="1" applyAlignment="1">
      <alignment vertical="top"/>
    </xf>
    <xf numFmtId="164" fontId="2" fillId="0" borderId="0" xfId="3" applyNumberFormat="1" applyFont="1" applyFill="1" applyBorder="1" applyAlignment="1">
      <alignment horizontal="right" vertical="top"/>
    </xf>
    <xf numFmtId="0" fontId="5" fillId="0" borderId="3" xfId="3" applyFont="1" applyFill="1" applyBorder="1" applyAlignment="1">
      <alignment horizontal="left" vertical="top" wrapText="1"/>
    </xf>
    <xf numFmtId="164" fontId="5" fillId="0" borderId="3" xfId="3" applyNumberFormat="1" applyFont="1" applyFill="1" applyBorder="1" applyAlignment="1">
      <alignment vertical="top"/>
    </xf>
    <xf numFmtId="0" fontId="5" fillId="0" borderId="3" xfId="3" applyFont="1" applyFill="1" applyBorder="1" applyAlignment="1">
      <alignment vertical="top"/>
    </xf>
    <xf numFmtId="164" fontId="5" fillId="0" borderId="3" xfId="3" applyNumberFormat="1" applyFont="1" applyFill="1" applyBorder="1" applyAlignment="1">
      <alignment horizontal="right" vertical="top"/>
    </xf>
    <xf numFmtId="0" fontId="2" fillId="0" borderId="4" xfId="3" applyFont="1" applyFill="1" applyBorder="1" applyAlignment="1">
      <alignment horizontal="left" vertical="top" wrapText="1" indent="3"/>
    </xf>
    <xf numFmtId="0" fontId="2" fillId="0" borderId="0" xfId="3" applyFont="1" applyFill="1" applyBorder="1" applyAlignment="1">
      <alignment horizontal="right" vertical="top" wrapText="1"/>
    </xf>
    <xf numFmtId="0" fontId="2" fillId="0" borderId="4" xfId="3" quotePrefix="1" applyFont="1" applyFill="1" applyBorder="1" applyAlignment="1">
      <alignment horizontal="center" vertical="top" wrapText="1"/>
    </xf>
    <xf numFmtId="164" fontId="2" fillId="0" borderId="4" xfId="3" quotePrefix="1" applyNumberFormat="1" applyFont="1" applyFill="1" applyBorder="1" applyAlignment="1">
      <alignment horizontal="right" vertical="top" wrapText="1"/>
    </xf>
    <xf numFmtId="0" fontId="2" fillId="5" borderId="0" xfId="3" applyFont="1" applyFill="1" applyBorder="1" applyAlignment="1">
      <alignment vertical="top"/>
    </xf>
    <xf numFmtId="0" fontId="2" fillId="0" borderId="5" xfId="3" quotePrefix="1" applyFont="1" applyFill="1" applyBorder="1" applyAlignment="1">
      <alignment horizontal="center" vertical="top" wrapText="1"/>
    </xf>
    <xf numFmtId="164" fontId="2" fillId="0" borderId="5" xfId="3" quotePrefix="1" applyNumberFormat="1" applyFont="1" applyFill="1" applyBorder="1" applyAlignment="1">
      <alignment horizontal="right" vertical="top" wrapText="1"/>
    </xf>
    <xf numFmtId="0" fontId="5" fillId="4" borderId="0" xfId="3" quotePrefix="1" applyFont="1" applyFill="1" applyBorder="1" applyAlignment="1">
      <alignment horizontal="center" vertical="top" wrapText="1"/>
    </xf>
    <xf numFmtId="164" fontId="5" fillId="4" borderId="0" xfId="3" quotePrefix="1" applyNumberFormat="1" applyFont="1" applyFill="1" applyBorder="1" applyAlignment="1">
      <alignment horizontal="right" vertical="top" wrapText="1"/>
    </xf>
    <xf numFmtId="165" fontId="5" fillId="4" borderId="0" xfId="2" applyNumberFormat="1" applyFont="1" applyFill="1" applyBorder="1" applyAlignment="1">
      <alignment horizontal="left" vertical="top" wrapText="1"/>
    </xf>
    <xf numFmtId="164" fontId="2" fillId="0" borderId="0" xfId="3" quotePrefix="1" applyNumberFormat="1" applyFont="1" applyFill="1" applyBorder="1" applyAlignment="1">
      <alignment horizontal="right" vertical="top" wrapText="1"/>
    </xf>
    <xf numFmtId="0" fontId="5" fillId="0" borderId="3" xfId="3" quotePrefix="1" applyFont="1" applyFill="1" applyBorder="1" applyAlignment="1">
      <alignment horizontal="center" vertical="top" wrapText="1"/>
    </xf>
    <xf numFmtId="164" fontId="5" fillId="0" borderId="3" xfId="3" quotePrefix="1" applyNumberFormat="1" applyFont="1" applyFill="1" applyBorder="1" applyAlignment="1">
      <alignment horizontal="right" vertical="top" wrapText="1"/>
    </xf>
    <xf numFmtId="165" fontId="5" fillId="0" borderId="3" xfId="2" applyNumberFormat="1" applyFont="1" applyFill="1" applyBorder="1" applyAlignment="1">
      <alignment horizontal="left" vertical="top" wrapText="1"/>
    </xf>
    <xf numFmtId="0" fontId="5" fillId="0" borderId="4" xfId="3" applyFont="1" applyFill="1" applyBorder="1" applyAlignment="1">
      <alignment horizontal="left" vertical="top" wrapText="1"/>
    </xf>
    <xf numFmtId="164" fontId="5" fillId="0" borderId="4" xfId="3" applyNumberFormat="1" applyFont="1" applyFill="1" applyBorder="1" applyAlignment="1">
      <alignment vertical="top"/>
    </xf>
    <xf numFmtId="0" fontId="5" fillId="0" borderId="4" xfId="3" quotePrefix="1" applyFont="1" applyFill="1" applyBorder="1" applyAlignment="1">
      <alignment horizontal="center" vertical="top" wrapText="1"/>
    </xf>
    <xf numFmtId="164" fontId="5" fillId="0" borderId="4" xfId="3" quotePrefix="1" applyNumberFormat="1" applyFont="1" applyFill="1" applyBorder="1" applyAlignment="1">
      <alignment horizontal="right" vertical="top" wrapText="1"/>
    </xf>
    <xf numFmtId="0" fontId="5" fillId="0" borderId="4" xfId="3" applyFont="1" applyFill="1" applyBorder="1" applyAlignment="1">
      <alignment vertical="top"/>
    </xf>
    <xf numFmtId="164" fontId="5" fillId="0" borderId="4" xfId="3" applyNumberFormat="1" applyFont="1" applyFill="1" applyBorder="1" applyAlignment="1">
      <alignment horizontal="right" vertical="top"/>
    </xf>
    <xf numFmtId="0" fontId="2" fillId="0" borderId="5" xfId="3" applyFont="1" applyFill="1" applyBorder="1" applyAlignment="1">
      <alignment horizontal="left" vertical="top" wrapText="1" indent="3"/>
    </xf>
    <xf numFmtId="0" fontId="2" fillId="0" borderId="5" xfId="3" applyFont="1" applyFill="1" applyBorder="1" applyAlignment="1">
      <alignment vertical="top"/>
    </xf>
    <xf numFmtId="164" fontId="2" fillId="0" borderId="5" xfId="3" applyNumberFormat="1" applyFont="1" applyFill="1" applyBorder="1" applyAlignment="1">
      <alignment horizontal="right" vertical="top"/>
    </xf>
    <xf numFmtId="0" fontId="5" fillId="5" borderId="0" xfId="3" applyFont="1" applyFill="1" applyBorder="1" applyAlignment="1">
      <alignment vertical="top"/>
    </xf>
    <xf numFmtId="0" fontId="5" fillId="4" borderId="0" xfId="3" quotePrefix="1" applyFont="1" applyFill="1" applyBorder="1" applyAlignment="1">
      <alignment horizontal="left" vertical="top"/>
    </xf>
    <xf numFmtId="164" fontId="5" fillId="4" borderId="0" xfId="2" applyNumberFormat="1" applyFont="1" applyFill="1" applyBorder="1" applyAlignment="1">
      <alignment horizontal="right" vertical="top" wrapText="1"/>
    </xf>
    <xf numFmtId="165" fontId="2" fillId="0" borderId="3" xfId="2" applyNumberFormat="1" applyFont="1" applyFill="1" applyBorder="1" applyAlignment="1">
      <alignment horizontal="left" vertical="top" wrapText="1"/>
    </xf>
    <xf numFmtId="164" fontId="2" fillId="0" borderId="3" xfId="2" applyNumberFormat="1" applyFont="1" applyFill="1" applyBorder="1" applyAlignment="1">
      <alignment horizontal="right" vertical="top" wrapText="1"/>
    </xf>
    <xf numFmtId="164" fontId="5" fillId="0" borderId="3" xfId="2" applyNumberFormat="1" applyFont="1" applyFill="1" applyBorder="1" applyAlignment="1">
      <alignment horizontal="right" vertical="top" wrapText="1"/>
    </xf>
    <xf numFmtId="165" fontId="2" fillId="0" borderId="4" xfId="2" applyNumberFormat="1" applyFont="1" applyFill="1" applyBorder="1" applyAlignment="1">
      <alignment horizontal="left" vertical="top" wrapText="1" indent="3"/>
    </xf>
    <xf numFmtId="164" fontId="2" fillId="0" borderId="4" xfId="3" applyNumberFormat="1" applyFont="1" applyFill="1" applyBorder="1" applyAlignment="1">
      <alignment horizontal="right" vertical="top" wrapText="1"/>
    </xf>
    <xf numFmtId="0" fontId="2" fillId="0" borderId="4" xfId="3" quotePrefix="1" applyFont="1" applyFill="1" applyBorder="1" applyAlignment="1">
      <alignment horizontal="left" vertical="top" wrapText="1"/>
    </xf>
    <xf numFmtId="0" fontId="2" fillId="0" borderId="5" xfId="3" quotePrefix="1" applyFont="1" applyFill="1" applyBorder="1" applyAlignment="1">
      <alignment horizontal="left" vertical="top" wrapText="1"/>
    </xf>
    <xf numFmtId="165" fontId="2" fillId="0" borderId="0" xfId="2" applyNumberFormat="1" applyFont="1" applyFill="1" applyBorder="1" applyAlignment="1">
      <alignment horizontal="right" vertical="top" wrapText="1"/>
    </xf>
    <xf numFmtId="165" fontId="2" fillId="0" borderId="0" xfId="2" applyNumberFormat="1" applyFont="1" applyFill="1" applyBorder="1" applyAlignment="1">
      <alignment horizontal="left" vertical="top"/>
    </xf>
    <xf numFmtId="164" fontId="2" fillId="0" borderId="3" xfId="3" applyNumberFormat="1" applyFont="1" applyFill="1" applyBorder="1" applyAlignment="1">
      <alignment horizontal="right" vertical="top" wrapText="1"/>
    </xf>
    <xf numFmtId="164" fontId="2" fillId="0" borderId="5" xfId="3" applyNumberFormat="1" applyFont="1" applyFill="1" applyBorder="1" applyAlignment="1">
      <alignment horizontal="right" vertical="top" wrapText="1"/>
    </xf>
    <xf numFmtId="0" fontId="5" fillId="4" borderId="0" xfId="3" quotePrefix="1" applyFont="1" applyFill="1" applyBorder="1" applyAlignment="1">
      <alignment horizontal="left" vertical="top" wrapText="1"/>
    </xf>
    <xf numFmtId="0" fontId="2" fillId="0" borderId="0" xfId="3" quotePrefix="1" applyFont="1" applyFill="1" applyBorder="1" applyAlignment="1">
      <alignment horizontal="left" vertical="top" wrapText="1"/>
    </xf>
    <xf numFmtId="164" fontId="2" fillId="0" borderId="0" xfId="2" applyNumberFormat="1" applyFont="1" applyFill="1" applyBorder="1" applyAlignment="1">
      <alignment horizontal="right" vertical="top" wrapText="1"/>
    </xf>
    <xf numFmtId="0" fontId="5" fillId="0" borderId="3" xfId="3" quotePrefix="1" applyFont="1" applyFill="1" applyBorder="1" applyAlignment="1">
      <alignment horizontal="left" vertical="top" wrapText="1"/>
    </xf>
    <xf numFmtId="0" fontId="2" fillId="0" borderId="4" xfId="3" quotePrefix="1" applyFont="1" applyFill="1" applyBorder="1" applyAlignment="1">
      <alignment horizontal="left" vertical="top" wrapText="1" indent="3"/>
    </xf>
    <xf numFmtId="0" fontId="2" fillId="0" borderId="3" xfId="3" quotePrefix="1" applyFont="1" applyFill="1" applyBorder="1" applyAlignment="1">
      <alignment horizontal="left" vertical="top" wrapText="1"/>
    </xf>
    <xf numFmtId="164" fontId="5" fillId="4" borderId="0" xfId="3" applyNumberFormat="1" applyFont="1" applyFill="1" applyBorder="1" applyAlignment="1">
      <alignment horizontal="right" vertical="top" wrapText="1"/>
    </xf>
    <xf numFmtId="0" fontId="2" fillId="0" borderId="1" xfId="3" quotePrefix="1" applyFont="1" applyFill="1" applyBorder="1" applyAlignment="1">
      <alignment horizontal="center" vertical="top" wrapText="1"/>
    </xf>
    <xf numFmtId="165" fontId="2" fillId="0" borderId="1" xfId="2" applyNumberFormat="1" applyFont="1" applyFill="1" applyBorder="1" applyAlignment="1">
      <alignment horizontal="left" vertical="top" wrapText="1"/>
    </xf>
  </cellXfs>
  <cellStyles count="6">
    <cellStyle name="_Rid_11__S33" xfId="1"/>
    <cellStyle name="Millares" xfId="2" builtinId="3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17"/>
  <sheetViews>
    <sheetView showGridLines="0" tabSelected="1" zoomScale="85" zoomScaleNormal="85" workbookViewId="0"/>
  </sheetViews>
  <sheetFormatPr baseColWidth="10" defaultRowHeight="12.75" x14ac:dyDescent="0.25"/>
  <cols>
    <col min="1" max="2" width="3" style="3" customWidth="1"/>
    <col min="3" max="3" width="57.140625" style="3" customWidth="1"/>
    <col min="4" max="5" width="14.28515625" style="3" customWidth="1"/>
    <col min="6" max="6" width="12.7109375" style="3" bestFit="1" customWidth="1"/>
    <col min="7" max="7" width="13.85546875" style="3" bestFit="1" customWidth="1"/>
    <col min="8" max="8" width="13.42578125" style="3" bestFit="1" customWidth="1"/>
    <col min="9" max="9" width="1.5703125" style="3" customWidth="1"/>
    <col min="10" max="10" width="11" style="3" bestFit="1" customWidth="1"/>
    <col min="11" max="11" width="12.85546875" style="3" bestFit="1" customWidth="1"/>
    <col min="12" max="16384" width="11.42578125" style="3"/>
  </cols>
  <sheetData>
    <row r="1" spans="1:65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65" ht="15.75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6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65" ht="13.5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65" ht="30" customHeight="1" x14ac:dyDescent="0.25">
      <c r="A5" s="6"/>
      <c r="B5" s="6"/>
      <c r="C5" s="6"/>
      <c r="D5" s="7" t="s">
        <v>3</v>
      </c>
      <c r="E5" s="7" t="s">
        <v>4</v>
      </c>
      <c r="F5" s="8" t="s">
        <v>5</v>
      </c>
      <c r="G5" s="8"/>
      <c r="H5" s="8"/>
      <c r="I5" s="6"/>
      <c r="J5" s="8" t="s">
        <v>6</v>
      </c>
      <c r="K5" s="8"/>
    </row>
    <row r="6" spans="1:65" ht="28.5" x14ac:dyDescent="0.25">
      <c r="A6" s="6"/>
      <c r="B6" s="9" t="s">
        <v>7</v>
      </c>
      <c r="C6" s="6"/>
      <c r="D6" s="10" t="s">
        <v>8</v>
      </c>
      <c r="E6" s="6" t="s">
        <v>9</v>
      </c>
      <c r="F6" s="11" t="s">
        <v>10</v>
      </c>
      <c r="G6" s="11" t="s">
        <v>11</v>
      </c>
      <c r="H6" s="11" t="s">
        <v>9</v>
      </c>
      <c r="I6" s="6"/>
      <c r="J6" s="11" t="s">
        <v>12</v>
      </c>
      <c r="K6" s="12" t="s">
        <v>13</v>
      </c>
    </row>
    <row r="7" spans="1:65" ht="15" thickBot="1" x14ac:dyDescent="0.3">
      <c r="A7" s="13"/>
      <c r="B7" s="13"/>
      <c r="C7" s="13"/>
      <c r="D7" s="14" t="s">
        <v>14</v>
      </c>
      <c r="E7" s="14" t="s">
        <v>15</v>
      </c>
      <c r="F7" s="15" t="s">
        <v>16</v>
      </c>
      <c r="G7" s="15" t="s">
        <v>17</v>
      </c>
      <c r="H7" s="15" t="s">
        <v>18</v>
      </c>
      <c r="I7" s="14"/>
      <c r="J7" s="15" t="s">
        <v>19</v>
      </c>
      <c r="K7" s="15" t="s">
        <v>20</v>
      </c>
    </row>
    <row r="8" spans="1:65" ht="8.25" customHeight="1" x14ac:dyDescent="0.25">
      <c r="J8" s="16"/>
      <c r="K8" s="16"/>
    </row>
    <row r="9" spans="1:65" s="6" customFormat="1" ht="14.25" x14ac:dyDescent="0.25">
      <c r="A9" s="6" t="s">
        <v>21</v>
      </c>
      <c r="D9" s="17">
        <f>+D11+D27+D29+D55+D57+D74+D98+D116+D155+D189+D191+D203+D222+D253+D256+D258+D279+D288+D291+D294</f>
        <v>926801.80126200011</v>
      </c>
      <c r="E9" s="17">
        <f>+E11+E27+E29+E55+E57+E74+E98+E116+E155+E189+E191+E203+E222+E253+E256+E258+E279+E288+E291+E294</f>
        <v>442116.96574159991</v>
      </c>
      <c r="F9" s="17">
        <f>+F11+F27+F29+F55+F57+F74+F98+F116+F155+F189+F191+F203+F222+F253+F256+F258+F279+F288+F291+F294</f>
        <v>268944.78860755998</v>
      </c>
      <c r="G9" s="17">
        <f>+G11+G27+G29+G55+G57+G74+G98+G116+G155+G189+G191+G203+G222+G253+G256+G258+G279+G288+G291+G294</f>
        <v>351519.71542091994</v>
      </c>
      <c r="H9" s="17">
        <f>+H11+H27+H29+H55+H57+H74+H98+H116+H155+H189+H191+H203+H222+H253+H256+H258+H279+H288+H291+H294</f>
        <v>435266.49217604002</v>
      </c>
      <c r="J9" s="18">
        <f>+IF(D9=0,"n.a.",IF(ABS((($H9/D9)*100)&gt;500),"-o-",((($H9/D9)*100))))</f>
        <v>46.964355440758723</v>
      </c>
      <c r="K9" s="18">
        <f>+IF(E9=0,"n.a.",IF(ABS((($H9/E9)*100)&gt;500),"-o-",((($H9/E9)*100))))</f>
        <v>98.450529136770626</v>
      </c>
      <c r="L9" s="3"/>
    </row>
    <row r="10" spans="1:65" s="21" customFormat="1" ht="8.25" customHeight="1" x14ac:dyDescent="0.25">
      <c r="A10" s="19"/>
      <c r="B10" s="19"/>
      <c r="C10" s="19"/>
      <c r="D10" s="20"/>
      <c r="E10" s="20"/>
      <c r="F10" s="20"/>
      <c r="G10" s="20"/>
      <c r="H10" s="20"/>
      <c r="I10" s="19"/>
      <c r="J10" s="19"/>
      <c r="K10" s="19"/>
      <c r="L10" s="19"/>
    </row>
    <row r="11" spans="1:65" ht="15" customHeight="1" x14ac:dyDescent="0.25">
      <c r="A11" s="16"/>
      <c r="B11" s="22" t="s">
        <v>22</v>
      </c>
      <c r="C11" s="22"/>
      <c r="D11" s="23">
        <f>+SUM(D12:D26)</f>
        <v>56062.851164</v>
      </c>
      <c r="E11" s="23">
        <f>+SUM(E12:E26)</f>
        <v>25046.971204810008</v>
      </c>
      <c r="F11" s="23">
        <f>+SUM(F12:F26)</f>
        <v>14140.467399470001</v>
      </c>
      <c r="G11" s="23">
        <f>+SUM(G12:G26)</f>
        <v>20364.161490630002</v>
      </c>
      <c r="H11" s="23">
        <f>+SUM(H12:H26)</f>
        <v>25355.296595409996</v>
      </c>
      <c r="I11" s="24"/>
      <c r="J11" s="25">
        <f t="shared" ref="J11:K71" si="0">+IF(D11=0,"n.a.",IF(ABS((($H11/D11)*100)&gt;500),"-o-",((($H11/D11)*100))))</f>
        <v>45.226555676304166</v>
      </c>
      <c r="K11" s="25">
        <f t="shared" si="0"/>
        <v>101.23098872146576</v>
      </c>
    </row>
    <row r="12" spans="1:65" ht="15.75" customHeight="1" x14ac:dyDescent="0.25">
      <c r="A12" s="16"/>
      <c r="B12" s="26"/>
      <c r="C12" s="27" t="s">
        <v>23</v>
      </c>
      <c r="D12" s="28">
        <v>2924.1287349999998</v>
      </c>
      <c r="E12" s="28">
        <v>2871.4678261500003</v>
      </c>
      <c r="F12" s="28">
        <v>1195.9701103700002</v>
      </c>
      <c r="G12" s="28">
        <v>2657.2944758799999</v>
      </c>
      <c r="H12" s="28">
        <v>2868.4972353199996</v>
      </c>
      <c r="I12" s="29"/>
      <c r="J12" s="30">
        <f t="shared" si="0"/>
        <v>98.097501692927338</v>
      </c>
      <c r="K12" s="30">
        <f t="shared" si="0"/>
        <v>99.896548002281335</v>
      </c>
    </row>
    <row r="13" spans="1:65" ht="15.75" customHeight="1" x14ac:dyDescent="0.25">
      <c r="A13" s="16"/>
      <c r="B13" s="26"/>
      <c r="C13" s="31" t="s">
        <v>24</v>
      </c>
      <c r="D13" s="32">
        <v>2102.0485090000002</v>
      </c>
      <c r="E13" s="32">
        <v>684.20838868000055</v>
      </c>
      <c r="F13" s="32">
        <v>998.42106396999998</v>
      </c>
      <c r="G13" s="32">
        <v>1103.7288333200001</v>
      </c>
      <c r="H13" s="32">
        <v>1251.3991448700006</v>
      </c>
      <c r="I13" s="33"/>
      <c r="J13" s="34">
        <f t="shared" si="0"/>
        <v>59.532362812375062</v>
      </c>
      <c r="K13" s="34">
        <f t="shared" si="0"/>
        <v>182.89736951109953</v>
      </c>
    </row>
    <row r="14" spans="1:65" ht="15.75" customHeight="1" x14ac:dyDescent="0.25">
      <c r="A14" s="16"/>
      <c r="B14" s="26"/>
      <c r="C14" s="31" t="s">
        <v>25</v>
      </c>
      <c r="D14" s="32">
        <v>281.38141899999999</v>
      </c>
      <c r="E14" s="32">
        <v>52.290829989999985</v>
      </c>
      <c r="F14" s="32">
        <v>32.614588839999996</v>
      </c>
      <c r="G14" s="32">
        <v>39.60977784</v>
      </c>
      <c r="H14" s="32">
        <v>52.114219989999988</v>
      </c>
      <c r="I14" s="33"/>
      <c r="J14" s="34">
        <f t="shared" si="0"/>
        <v>18.520846250334671</v>
      </c>
      <c r="K14" s="34">
        <f t="shared" si="0"/>
        <v>99.662254356961299</v>
      </c>
    </row>
    <row r="15" spans="1:65" ht="15.75" customHeight="1" x14ac:dyDescent="0.25">
      <c r="A15" s="16"/>
      <c r="B15" s="26"/>
      <c r="C15" s="31" t="s">
        <v>26</v>
      </c>
      <c r="D15" s="32">
        <v>0</v>
      </c>
      <c r="E15" s="32">
        <v>251.71913569999995</v>
      </c>
      <c r="F15" s="32">
        <v>90.879170710000011</v>
      </c>
      <c r="G15" s="32">
        <v>119.50643008</v>
      </c>
      <c r="H15" s="32">
        <v>223.96076689999998</v>
      </c>
      <c r="I15" s="33"/>
      <c r="J15" s="34" t="str">
        <f t="shared" si="0"/>
        <v>n.a.</v>
      </c>
      <c r="K15" s="34">
        <f t="shared" si="0"/>
        <v>88.972483668034471</v>
      </c>
    </row>
    <row r="16" spans="1:65" ht="30" customHeight="1" x14ac:dyDescent="0.25">
      <c r="A16" s="35"/>
      <c r="B16" s="36"/>
      <c r="C16" s="37" t="s">
        <v>27</v>
      </c>
      <c r="D16" s="32">
        <v>1566.5739390000001</v>
      </c>
      <c r="E16" s="32">
        <v>621.51846466999984</v>
      </c>
      <c r="F16" s="32">
        <v>391.53727068999996</v>
      </c>
      <c r="G16" s="32">
        <v>514.2087544599998</v>
      </c>
      <c r="H16" s="32">
        <v>619.67490880999981</v>
      </c>
      <c r="I16" s="37"/>
      <c r="J16" s="38">
        <f t="shared" si="0"/>
        <v>39.556058822576887</v>
      </c>
      <c r="K16" s="38">
        <f t="shared" si="0"/>
        <v>99.703378746602667</v>
      </c>
      <c r="L16" s="39"/>
      <c r="M16" s="40"/>
      <c r="N16" s="40"/>
      <c r="O16" s="39"/>
      <c r="P16" s="39"/>
      <c r="Q16" s="41"/>
      <c r="R16" s="42"/>
      <c r="S16" s="42"/>
      <c r="T16" s="40"/>
      <c r="U16" s="39"/>
      <c r="V16" s="39"/>
      <c r="W16" s="41"/>
      <c r="X16" s="42"/>
      <c r="Y16" s="42"/>
      <c r="Z16" s="40"/>
      <c r="AA16" s="39"/>
      <c r="AB16" s="39"/>
      <c r="AC16" s="41"/>
      <c r="AD16" s="42"/>
      <c r="AE16" s="42"/>
      <c r="AF16" s="40"/>
      <c r="AG16" s="39"/>
      <c r="AH16" s="39"/>
      <c r="AI16" s="41"/>
      <c r="AJ16" s="42"/>
      <c r="AK16" s="42"/>
      <c r="AL16" s="40"/>
      <c r="AM16" s="39"/>
      <c r="AN16" s="39"/>
      <c r="AO16" s="41"/>
      <c r="AP16" s="42"/>
      <c r="AQ16" s="42"/>
      <c r="AR16" s="40"/>
      <c r="AS16" s="39"/>
      <c r="AT16" s="39"/>
      <c r="AU16" s="41"/>
      <c r="AV16" s="42"/>
      <c r="AW16" s="42"/>
      <c r="AX16" s="40"/>
      <c r="AY16" s="39"/>
      <c r="AZ16" s="39"/>
      <c r="BA16" s="41"/>
      <c r="BB16" s="42"/>
      <c r="BC16" s="42"/>
      <c r="BD16" s="40"/>
      <c r="BE16" s="39"/>
      <c r="BF16" s="39"/>
      <c r="BG16" s="41"/>
      <c r="BH16" s="42"/>
      <c r="BI16" s="42"/>
      <c r="BJ16" s="40"/>
      <c r="BK16" s="39"/>
      <c r="BL16" s="39"/>
      <c r="BM16" s="41"/>
    </row>
    <row r="17" spans="1:65" ht="30" customHeight="1" x14ac:dyDescent="0.25">
      <c r="A17" s="35"/>
      <c r="B17" s="36"/>
      <c r="C17" s="37" t="s">
        <v>28</v>
      </c>
      <c r="D17" s="32">
        <v>20684.202679999999</v>
      </c>
      <c r="E17" s="32">
        <v>9772.0493818400064</v>
      </c>
      <c r="F17" s="32">
        <v>5834.8236329400015</v>
      </c>
      <c r="G17" s="32">
        <v>7820.3680984500043</v>
      </c>
      <c r="H17" s="32">
        <v>9723.206560350005</v>
      </c>
      <c r="I17" s="37"/>
      <c r="J17" s="38">
        <f t="shared" si="0"/>
        <v>47.007886698729671</v>
      </c>
      <c r="K17" s="38">
        <f t="shared" si="0"/>
        <v>99.500178318984254</v>
      </c>
      <c r="L17" s="39"/>
      <c r="M17" s="40"/>
      <c r="N17" s="40"/>
      <c r="O17" s="39"/>
      <c r="P17" s="39"/>
      <c r="Q17" s="41"/>
      <c r="R17" s="42"/>
      <c r="S17" s="42"/>
      <c r="T17" s="40"/>
      <c r="U17" s="39"/>
      <c r="V17" s="39"/>
      <c r="W17" s="41"/>
      <c r="X17" s="42"/>
      <c r="Y17" s="42"/>
      <c r="Z17" s="40"/>
      <c r="AA17" s="39"/>
      <c r="AB17" s="39"/>
      <c r="AC17" s="41"/>
      <c r="AD17" s="42"/>
      <c r="AE17" s="42"/>
      <c r="AF17" s="40"/>
      <c r="AG17" s="39"/>
      <c r="AH17" s="39"/>
      <c r="AI17" s="41"/>
      <c r="AJ17" s="42"/>
      <c r="AK17" s="42"/>
      <c r="AL17" s="40"/>
      <c r="AM17" s="39"/>
      <c r="AN17" s="39"/>
      <c r="AO17" s="41"/>
      <c r="AP17" s="42"/>
      <c r="AQ17" s="42"/>
      <c r="AR17" s="40"/>
      <c r="AS17" s="39"/>
      <c r="AT17" s="39"/>
      <c r="AU17" s="41"/>
      <c r="AV17" s="42"/>
      <c r="AW17" s="42"/>
      <c r="AX17" s="40"/>
      <c r="AY17" s="39"/>
      <c r="AZ17" s="39"/>
      <c r="BA17" s="41"/>
      <c r="BB17" s="42"/>
      <c r="BC17" s="42"/>
      <c r="BD17" s="40"/>
      <c r="BE17" s="39"/>
      <c r="BF17" s="39"/>
      <c r="BG17" s="41"/>
      <c r="BH17" s="42"/>
      <c r="BI17" s="42"/>
      <c r="BJ17" s="40"/>
      <c r="BK17" s="39"/>
      <c r="BL17" s="39"/>
      <c r="BM17" s="41"/>
    </row>
    <row r="18" spans="1:65" ht="15.75" customHeight="1" x14ac:dyDescent="0.25">
      <c r="A18" s="35"/>
      <c r="B18" s="36"/>
      <c r="C18" s="37" t="s">
        <v>29</v>
      </c>
      <c r="D18" s="32">
        <v>16953.441912999999</v>
      </c>
      <c r="E18" s="32">
        <v>5464.02850339</v>
      </c>
      <c r="F18" s="32">
        <v>2785.4182416600001</v>
      </c>
      <c r="G18" s="32">
        <v>3912.18602397</v>
      </c>
      <c r="H18" s="32">
        <v>5287.67173774</v>
      </c>
      <c r="I18" s="37"/>
      <c r="J18" s="38">
        <f t="shared" si="0"/>
        <v>31.189370069362628</v>
      </c>
      <c r="K18" s="38">
        <f t="shared" si="0"/>
        <v>96.772403995685892</v>
      </c>
      <c r="L18" s="39"/>
      <c r="M18" s="40"/>
      <c r="N18" s="40"/>
      <c r="O18" s="39"/>
      <c r="P18" s="39"/>
      <c r="Q18" s="41"/>
      <c r="R18" s="42"/>
      <c r="S18" s="42"/>
      <c r="T18" s="40"/>
      <c r="U18" s="39"/>
      <c r="V18" s="39"/>
      <c r="W18" s="41"/>
      <c r="X18" s="42"/>
      <c r="Y18" s="42"/>
      <c r="Z18" s="40"/>
      <c r="AA18" s="39"/>
      <c r="AB18" s="39"/>
      <c r="AC18" s="41"/>
      <c r="AD18" s="42"/>
      <c r="AE18" s="42"/>
      <c r="AF18" s="40"/>
      <c r="AG18" s="39"/>
      <c r="AH18" s="39"/>
      <c r="AI18" s="41"/>
      <c r="AJ18" s="42"/>
      <c r="AK18" s="42"/>
      <c r="AL18" s="40"/>
      <c r="AM18" s="39"/>
      <c r="AN18" s="39"/>
      <c r="AO18" s="41"/>
      <c r="AP18" s="42"/>
      <c r="AQ18" s="42"/>
      <c r="AR18" s="40"/>
      <c r="AS18" s="39"/>
      <c r="AT18" s="39"/>
      <c r="AU18" s="41"/>
      <c r="AV18" s="42"/>
      <c r="AW18" s="42"/>
      <c r="AX18" s="40"/>
      <c r="AY18" s="39"/>
      <c r="AZ18" s="39"/>
      <c r="BA18" s="41"/>
      <c r="BB18" s="42"/>
      <c r="BC18" s="42"/>
      <c r="BD18" s="40"/>
      <c r="BE18" s="39"/>
      <c r="BF18" s="39"/>
      <c r="BG18" s="41"/>
      <c r="BH18" s="42"/>
      <c r="BI18" s="42"/>
      <c r="BJ18" s="40"/>
      <c r="BK18" s="39"/>
      <c r="BL18" s="39"/>
      <c r="BM18" s="41"/>
    </row>
    <row r="19" spans="1:65" ht="15.75" customHeight="1" x14ac:dyDescent="0.25">
      <c r="A19" s="16"/>
      <c r="B19" s="26"/>
      <c r="C19" s="31" t="s">
        <v>30</v>
      </c>
      <c r="D19" s="32">
        <v>241.79781199999999</v>
      </c>
      <c r="E19" s="32">
        <v>67.089209299999993</v>
      </c>
      <c r="F19" s="32">
        <v>42.128882779999991</v>
      </c>
      <c r="G19" s="32">
        <v>54.707811099999994</v>
      </c>
      <c r="H19" s="32">
        <v>66.800341319999987</v>
      </c>
      <c r="I19" s="33"/>
      <c r="J19" s="34">
        <f t="shared" si="0"/>
        <v>27.626528448487363</v>
      </c>
      <c r="K19" s="34">
        <f t="shared" si="0"/>
        <v>99.569427061350083</v>
      </c>
    </row>
    <row r="20" spans="1:65" ht="15.75" customHeight="1" x14ac:dyDescent="0.25">
      <c r="A20" s="16"/>
      <c r="B20" s="26"/>
      <c r="C20" s="31" t="s">
        <v>31</v>
      </c>
      <c r="D20" s="32">
        <v>117.81432</v>
      </c>
      <c r="E20" s="32">
        <v>37.185841399999994</v>
      </c>
      <c r="F20" s="32">
        <v>23.633933010000003</v>
      </c>
      <c r="G20" s="32">
        <v>30.81654253</v>
      </c>
      <c r="H20" s="32">
        <v>37.024803909999996</v>
      </c>
      <c r="I20" s="33"/>
      <c r="J20" s="34">
        <f t="shared" si="0"/>
        <v>31.426403776722555</v>
      </c>
      <c r="K20" s="34">
        <f t="shared" si="0"/>
        <v>99.566938695113137</v>
      </c>
    </row>
    <row r="21" spans="1:65" ht="30" customHeight="1" x14ac:dyDescent="0.25">
      <c r="A21" s="16"/>
      <c r="B21" s="26"/>
      <c r="C21" s="31" t="s">
        <v>32</v>
      </c>
      <c r="D21" s="32">
        <v>141.87336500000001</v>
      </c>
      <c r="E21" s="32">
        <v>38.342332390000003</v>
      </c>
      <c r="F21" s="32">
        <v>22.62858958</v>
      </c>
      <c r="G21" s="32">
        <v>30.919303119999999</v>
      </c>
      <c r="H21" s="32">
        <v>38.342332390000003</v>
      </c>
      <c r="I21" s="33"/>
      <c r="J21" s="34">
        <f t="shared" si="0"/>
        <v>27.025743972450361</v>
      </c>
      <c r="K21" s="34">
        <f t="shared" si="0"/>
        <v>100</v>
      </c>
    </row>
    <row r="22" spans="1:65" ht="15.75" customHeight="1" x14ac:dyDescent="0.25">
      <c r="A22" s="35"/>
      <c r="B22" s="36"/>
      <c r="C22" s="37" t="s">
        <v>33</v>
      </c>
      <c r="D22" s="32">
        <v>999.36194699999999</v>
      </c>
      <c r="E22" s="32">
        <v>436.09201180000002</v>
      </c>
      <c r="F22" s="32">
        <v>268.43857621999996</v>
      </c>
      <c r="G22" s="32">
        <v>280.87694263999998</v>
      </c>
      <c r="H22" s="32">
        <v>435.76837431000001</v>
      </c>
      <c r="I22" s="37"/>
      <c r="J22" s="38">
        <f t="shared" si="0"/>
        <v>43.604659514817413</v>
      </c>
      <c r="K22" s="38">
        <f t="shared" si="0"/>
        <v>99.925786879547701</v>
      </c>
      <c r="L22" s="39"/>
    </row>
    <row r="23" spans="1:65" ht="30" customHeight="1" x14ac:dyDescent="0.25">
      <c r="A23" s="16"/>
      <c r="B23" s="26"/>
      <c r="C23" s="31" t="s">
        <v>34</v>
      </c>
      <c r="D23" s="32">
        <v>53.8</v>
      </c>
      <c r="E23" s="32">
        <v>53.8</v>
      </c>
      <c r="F23" s="32">
        <v>0</v>
      </c>
      <c r="G23" s="32">
        <v>6.6088680000000002</v>
      </c>
      <c r="H23" s="32">
        <v>53.8</v>
      </c>
      <c r="I23" s="33"/>
      <c r="J23" s="34">
        <f t="shared" si="0"/>
        <v>100</v>
      </c>
      <c r="K23" s="34">
        <f t="shared" si="0"/>
        <v>100</v>
      </c>
      <c r="M23" s="40"/>
      <c r="N23" s="40"/>
      <c r="O23" s="39"/>
      <c r="P23" s="39"/>
      <c r="Q23" s="41"/>
      <c r="R23" s="42"/>
      <c r="S23" s="42"/>
      <c r="T23" s="40"/>
      <c r="U23" s="39"/>
      <c r="V23" s="39"/>
      <c r="W23" s="41"/>
      <c r="X23" s="42"/>
      <c r="Y23" s="42"/>
      <c r="Z23" s="40"/>
      <c r="AA23" s="39"/>
      <c r="AB23" s="39"/>
      <c r="AC23" s="41"/>
      <c r="AD23" s="42"/>
      <c r="AE23" s="42"/>
      <c r="AF23" s="40"/>
      <c r="AG23" s="39"/>
      <c r="AH23" s="39"/>
      <c r="AI23" s="41"/>
      <c r="AJ23" s="42"/>
      <c r="AK23" s="42"/>
      <c r="AL23" s="40"/>
      <c r="AM23" s="39"/>
      <c r="AN23" s="39"/>
      <c r="AO23" s="41"/>
      <c r="AP23" s="42"/>
      <c r="AQ23" s="42"/>
      <c r="AR23" s="40"/>
      <c r="AS23" s="39"/>
      <c r="AT23" s="39"/>
      <c r="AU23" s="41"/>
      <c r="AV23" s="42"/>
      <c r="AW23" s="42"/>
      <c r="AX23" s="40"/>
      <c r="AY23" s="39"/>
      <c r="AZ23" s="39"/>
      <c r="BA23" s="41"/>
      <c r="BB23" s="42"/>
      <c r="BC23" s="42"/>
      <c r="BD23" s="40"/>
      <c r="BE23" s="39"/>
      <c r="BF23" s="39"/>
      <c r="BG23" s="41"/>
      <c r="BH23" s="42"/>
      <c r="BI23" s="42"/>
      <c r="BJ23" s="40"/>
      <c r="BK23" s="39"/>
      <c r="BL23" s="39"/>
      <c r="BM23" s="41"/>
    </row>
    <row r="24" spans="1:65" ht="30" customHeight="1" x14ac:dyDescent="0.25">
      <c r="A24" s="35"/>
      <c r="B24" s="36"/>
      <c r="C24" s="37" t="s">
        <v>35</v>
      </c>
      <c r="D24" s="32">
        <v>4733.0265250000002</v>
      </c>
      <c r="E24" s="32">
        <v>1886.8126797300006</v>
      </c>
      <c r="F24" s="32">
        <v>1548.9552819000003</v>
      </c>
      <c r="G24" s="32">
        <v>1881.8397049700004</v>
      </c>
      <c r="H24" s="32">
        <v>1886.6695697300006</v>
      </c>
      <c r="I24" s="37"/>
      <c r="J24" s="38">
        <f t="shared" si="0"/>
        <v>39.861800050444479</v>
      </c>
      <c r="K24" s="38">
        <f t="shared" si="0"/>
        <v>99.992415251310447</v>
      </c>
      <c r="L24" s="39"/>
    </row>
    <row r="25" spans="1:65" ht="45" customHeight="1" x14ac:dyDescent="0.25">
      <c r="A25" s="35"/>
      <c r="B25" s="36"/>
      <c r="C25" s="37" t="s">
        <v>36</v>
      </c>
      <c r="D25" s="32">
        <v>2668.4</v>
      </c>
      <c r="E25" s="32">
        <v>1064.6916000000001</v>
      </c>
      <c r="F25" s="32">
        <v>905.01805680000007</v>
      </c>
      <c r="G25" s="32">
        <v>1064.6916000000001</v>
      </c>
      <c r="H25" s="32">
        <v>1064.6916000000001</v>
      </c>
      <c r="I25" s="37"/>
      <c r="J25" s="38">
        <f t="shared" si="0"/>
        <v>39.900000000000006</v>
      </c>
      <c r="K25" s="38">
        <f t="shared" si="0"/>
        <v>100</v>
      </c>
      <c r="L25" s="39"/>
      <c r="M25" s="40"/>
      <c r="N25" s="40"/>
      <c r="O25" s="39"/>
      <c r="P25" s="39"/>
      <c r="Q25" s="41"/>
      <c r="R25" s="42"/>
      <c r="S25" s="42"/>
      <c r="T25" s="40"/>
      <c r="U25" s="39"/>
      <c r="V25" s="39"/>
      <c r="W25" s="41"/>
      <c r="X25" s="42"/>
      <c r="Y25" s="42"/>
      <c r="Z25" s="40"/>
      <c r="AA25" s="39"/>
      <c r="AB25" s="39"/>
      <c r="AC25" s="41"/>
      <c r="AD25" s="42"/>
      <c r="AE25" s="42"/>
      <c r="AF25" s="40"/>
      <c r="AG25" s="39"/>
      <c r="AH25" s="39"/>
      <c r="AI25" s="41"/>
      <c r="AJ25" s="42"/>
      <c r="AK25" s="42"/>
      <c r="AL25" s="40"/>
      <c r="AM25" s="39"/>
      <c r="AN25" s="39"/>
      <c r="AO25" s="41"/>
      <c r="AP25" s="42"/>
      <c r="AQ25" s="42"/>
      <c r="AR25" s="40"/>
      <c r="AS25" s="39"/>
      <c r="AT25" s="39"/>
      <c r="AU25" s="41"/>
      <c r="AV25" s="42"/>
      <c r="AW25" s="42"/>
      <c r="AX25" s="40"/>
      <c r="AY25" s="39"/>
      <c r="AZ25" s="39"/>
      <c r="BA25" s="41"/>
      <c r="BB25" s="42"/>
      <c r="BC25" s="42"/>
      <c r="BD25" s="40"/>
      <c r="BE25" s="39"/>
      <c r="BF25" s="39"/>
      <c r="BG25" s="41"/>
      <c r="BH25" s="42"/>
      <c r="BI25" s="42"/>
      <c r="BJ25" s="40"/>
      <c r="BK25" s="39"/>
      <c r="BL25" s="39"/>
      <c r="BM25" s="41"/>
    </row>
    <row r="26" spans="1:65" ht="15.75" customHeight="1" x14ac:dyDescent="0.25">
      <c r="A26" s="35"/>
      <c r="B26" s="36"/>
      <c r="C26" s="43" t="s">
        <v>37</v>
      </c>
      <c r="D26" s="44">
        <v>2595</v>
      </c>
      <c r="E26" s="44">
        <v>1745.6749997699997</v>
      </c>
      <c r="F26" s="44">
        <v>0</v>
      </c>
      <c r="G26" s="44">
        <v>846.79832426999997</v>
      </c>
      <c r="H26" s="44">
        <v>1745.6749997699997</v>
      </c>
      <c r="I26" s="43"/>
      <c r="J26" s="45">
        <f t="shared" si="0"/>
        <v>67.270712900578019</v>
      </c>
      <c r="K26" s="45">
        <f t="shared" si="0"/>
        <v>100</v>
      </c>
      <c r="L26" s="39"/>
      <c r="M26" s="40"/>
      <c r="N26" s="40"/>
      <c r="O26" s="39"/>
      <c r="P26" s="39"/>
      <c r="Q26" s="41"/>
      <c r="R26" s="42"/>
      <c r="S26" s="42"/>
      <c r="T26" s="40"/>
      <c r="U26" s="39"/>
      <c r="V26" s="39"/>
      <c r="W26" s="41"/>
      <c r="X26" s="42"/>
      <c r="Y26" s="42"/>
      <c r="Z26" s="40"/>
      <c r="AA26" s="39"/>
      <c r="AB26" s="39"/>
      <c r="AC26" s="41"/>
      <c r="AD26" s="42"/>
      <c r="AE26" s="42"/>
      <c r="AF26" s="40"/>
      <c r="AG26" s="39"/>
      <c r="AH26" s="39"/>
      <c r="AI26" s="41"/>
      <c r="AJ26" s="42"/>
      <c r="AK26" s="42"/>
      <c r="AL26" s="40"/>
      <c r="AM26" s="39"/>
      <c r="AN26" s="39"/>
      <c r="AO26" s="41"/>
      <c r="AP26" s="42"/>
      <c r="AQ26" s="42"/>
      <c r="AR26" s="40"/>
      <c r="AS26" s="39"/>
      <c r="AT26" s="39"/>
      <c r="AU26" s="41"/>
      <c r="AV26" s="42"/>
      <c r="AW26" s="42"/>
      <c r="AX26" s="40"/>
      <c r="AY26" s="39"/>
      <c r="AZ26" s="39"/>
      <c r="BA26" s="41"/>
      <c r="BB26" s="42"/>
      <c r="BC26" s="42"/>
      <c r="BD26" s="40"/>
      <c r="BE26" s="39"/>
      <c r="BF26" s="39"/>
      <c r="BG26" s="41"/>
      <c r="BH26" s="42"/>
      <c r="BI26" s="42"/>
      <c r="BJ26" s="40"/>
      <c r="BK26" s="39"/>
      <c r="BL26" s="39"/>
      <c r="BM26" s="41"/>
    </row>
    <row r="27" spans="1:65" ht="15.75" customHeight="1" x14ac:dyDescent="0.25">
      <c r="A27" s="16"/>
      <c r="B27" s="22" t="s">
        <v>38</v>
      </c>
      <c r="C27" s="22"/>
      <c r="D27" s="23">
        <f>+D28</f>
        <v>3620.8833129999998</v>
      </c>
      <c r="E27" s="23">
        <f>+E28</f>
        <v>1416.6576285299998</v>
      </c>
      <c r="F27" s="23">
        <f>+F28</f>
        <v>764.15763056000003</v>
      </c>
      <c r="G27" s="23">
        <f>+G28</f>
        <v>1151.5414308900001</v>
      </c>
      <c r="H27" s="23">
        <f>+H28</f>
        <v>1412.2440474299999</v>
      </c>
      <c r="I27" s="24"/>
      <c r="J27" s="25">
        <f t="shared" si="0"/>
        <v>39.002749477168805</v>
      </c>
      <c r="K27" s="25">
        <f t="shared" si="0"/>
        <v>99.688451111184875</v>
      </c>
      <c r="M27" s="40"/>
      <c r="N27" s="40"/>
      <c r="O27" s="39"/>
      <c r="P27" s="39"/>
      <c r="Q27" s="41"/>
      <c r="R27" s="42"/>
      <c r="S27" s="42"/>
      <c r="T27" s="40"/>
      <c r="U27" s="39"/>
      <c r="V27" s="39"/>
      <c r="W27" s="41"/>
      <c r="X27" s="42"/>
      <c r="Y27" s="42"/>
      <c r="Z27" s="40"/>
      <c r="AA27" s="39"/>
      <c r="AB27" s="39"/>
      <c r="AC27" s="41"/>
      <c r="AD27" s="42"/>
      <c r="AE27" s="42"/>
      <c r="AF27" s="40"/>
      <c r="AG27" s="39"/>
      <c r="AH27" s="39"/>
      <c r="AI27" s="41"/>
      <c r="AJ27" s="42"/>
      <c r="AK27" s="42"/>
      <c r="AL27" s="40"/>
      <c r="AM27" s="39"/>
      <c r="AN27" s="39"/>
      <c r="AO27" s="41"/>
      <c r="AP27" s="42"/>
      <c r="AQ27" s="42"/>
      <c r="AR27" s="40"/>
      <c r="AS27" s="39"/>
      <c r="AT27" s="39"/>
      <c r="AU27" s="41"/>
      <c r="AV27" s="42"/>
      <c r="AW27" s="42"/>
      <c r="AX27" s="40"/>
      <c r="AY27" s="39"/>
      <c r="AZ27" s="39"/>
      <c r="BA27" s="41"/>
      <c r="BB27" s="42"/>
      <c r="BC27" s="42"/>
      <c r="BD27" s="40"/>
      <c r="BE27" s="39"/>
      <c r="BF27" s="39"/>
      <c r="BG27" s="41"/>
      <c r="BH27" s="42"/>
      <c r="BI27" s="42"/>
      <c r="BJ27" s="40"/>
      <c r="BK27" s="39"/>
      <c r="BL27" s="39"/>
      <c r="BM27" s="41"/>
    </row>
    <row r="28" spans="1:65" ht="30" customHeight="1" x14ac:dyDescent="0.25">
      <c r="A28" s="16"/>
      <c r="B28" s="26"/>
      <c r="C28" s="39" t="s">
        <v>39</v>
      </c>
      <c r="D28" s="48">
        <v>3620.8833129999998</v>
      </c>
      <c r="E28" s="48">
        <v>1416.6576285299998</v>
      </c>
      <c r="F28" s="48">
        <v>764.15763056000003</v>
      </c>
      <c r="G28" s="48">
        <v>1151.5414308900001</v>
      </c>
      <c r="H28" s="48">
        <v>1412.2440474299999</v>
      </c>
      <c r="J28" s="49">
        <f t="shared" si="0"/>
        <v>39.002749477168805</v>
      </c>
      <c r="K28" s="49">
        <f t="shared" si="0"/>
        <v>99.688451111184875</v>
      </c>
    </row>
    <row r="29" spans="1:65" ht="15.75" customHeight="1" x14ac:dyDescent="0.25">
      <c r="A29" s="16"/>
      <c r="B29" s="22" t="s">
        <v>40</v>
      </c>
      <c r="C29" s="22"/>
      <c r="D29" s="23">
        <f>+D30+SUM(D40:D54)</f>
        <v>29576.649073000008</v>
      </c>
      <c r="E29" s="23">
        <f>+E30+SUM(E40:E54)</f>
        <v>15650.762914709998</v>
      </c>
      <c r="F29" s="23">
        <f>+F30+SUM(F40:F54)</f>
        <v>9137.8205882400034</v>
      </c>
      <c r="G29" s="23">
        <f>+G30+SUM(G40:G54)</f>
        <v>11484.886974540002</v>
      </c>
      <c r="H29" s="23">
        <f>+H30+SUM(H40:H54)</f>
        <v>14781.134616770001</v>
      </c>
      <c r="I29" s="24"/>
      <c r="J29" s="25">
        <f t="shared" si="0"/>
        <v>49.975690553340726</v>
      </c>
      <c r="K29" s="25">
        <f t="shared" si="0"/>
        <v>94.443540531032895</v>
      </c>
    </row>
    <row r="30" spans="1:65" ht="33.75" customHeight="1" x14ac:dyDescent="0.25">
      <c r="A30" s="16"/>
      <c r="B30" s="26"/>
      <c r="C30" s="50" t="s">
        <v>41</v>
      </c>
      <c r="D30" s="51">
        <f>+SUM(D31:D39)</f>
        <v>11403.734424</v>
      </c>
      <c r="E30" s="51">
        <f>+SUM(E31:E39)</f>
        <v>3967.6002848399994</v>
      </c>
      <c r="F30" s="51">
        <f>+SUM(F31:F39)</f>
        <v>1733.0018693800007</v>
      </c>
      <c r="G30" s="51">
        <f>+SUM(G31:G39)</f>
        <v>2483.9630352099998</v>
      </c>
      <c r="H30" s="51">
        <f>+SUM(H31:H39)</f>
        <v>3660.9951615200007</v>
      </c>
      <c r="I30" s="52"/>
      <c r="J30" s="53">
        <f t="shared" si="0"/>
        <v>32.103476154400497</v>
      </c>
      <c r="K30" s="53">
        <f t="shared" si="0"/>
        <v>92.272277918430419</v>
      </c>
    </row>
    <row r="31" spans="1:65" ht="15.75" customHeight="1" x14ac:dyDescent="0.25">
      <c r="A31" s="16"/>
      <c r="B31" s="26"/>
      <c r="C31" s="54" t="s">
        <v>42</v>
      </c>
      <c r="D31" s="32">
        <v>130.89422099999999</v>
      </c>
      <c r="E31" s="32">
        <v>34.776640450000009</v>
      </c>
      <c r="F31" s="32">
        <v>23.343686119999997</v>
      </c>
      <c r="G31" s="32">
        <v>29.255369699999999</v>
      </c>
      <c r="H31" s="32">
        <v>33.617921070000008</v>
      </c>
      <c r="I31" s="33"/>
      <c r="J31" s="34">
        <f t="shared" si="0"/>
        <v>25.683273725277765</v>
      </c>
      <c r="K31" s="34">
        <f t="shared" si="0"/>
        <v>96.668110073294898</v>
      </c>
    </row>
    <row r="32" spans="1:65" ht="15.75" customHeight="1" x14ac:dyDescent="0.25">
      <c r="A32" s="16"/>
      <c r="B32" s="26"/>
      <c r="C32" s="54" t="s">
        <v>43</v>
      </c>
      <c r="D32" s="32">
        <v>219.36050800000001</v>
      </c>
      <c r="E32" s="32">
        <v>68.261913050000018</v>
      </c>
      <c r="F32" s="32">
        <v>44.789918300000004</v>
      </c>
      <c r="G32" s="32">
        <v>58.808215609999998</v>
      </c>
      <c r="H32" s="32">
        <v>67.065215149999986</v>
      </c>
      <c r="I32" s="33"/>
      <c r="J32" s="34">
        <f t="shared" si="0"/>
        <v>30.573057913414381</v>
      </c>
      <c r="K32" s="34">
        <f t="shared" si="0"/>
        <v>98.246902487008413</v>
      </c>
    </row>
    <row r="33" spans="1:252" ht="15.75" customHeight="1" x14ac:dyDescent="0.25">
      <c r="A33" s="16"/>
      <c r="B33" s="26"/>
      <c r="C33" s="54" t="s">
        <v>44</v>
      </c>
      <c r="D33" s="32">
        <v>14.103168</v>
      </c>
      <c r="E33" s="32">
        <v>6.3301209799999993</v>
      </c>
      <c r="F33" s="32">
        <v>4.0965754200000015</v>
      </c>
      <c r="G33" s="32">
        <v>5.2766640700000007</v>
      </c>
      <c r="H33" s="32">
        <v>6.2162370899999999</v>
      </c>
      <c r="I33" s="33"/>
      <c r="J33" s="34">
        <f t="shared" si="0"/>
        <v>44.076884640387185</v>
      </c>
      <c r="K33" s="34">
        <f t="shared" si="0"/>
        <v>98.200920798199348</v>
      </c>
    </row>
    <row r="34" spans="1:252" ht="30" customHeight="1" x14ac:dyDescent="0.25">
      <c r="A34" s="16"/>
      <c r="B34" s="26"/>
      <c r="C34" s="54" t="s">
        <v>45</v>
      </c>
      <c r="D34" s="32">
        <v>1336.2991979999999</v>
      </c>
      <c r="E34" s="32">
        <v>566.53565069000035</v>
      </c>
      <c r="F34" s="32">
        <v>401.88071738000031</v>
      </c>
      <c r="G34" s="32">
        <v>468.62549109999998</v>
      </c>
      <c r="H34" s="32">
        <v>537.88810611999997</v>
      </c>
      <c r="I34" s="33"/>
      <c r="J34" s="34">
        <f t="shared" si="0"/>
        <v>40.252071311951802</v>
      </c>
      <c r="K34" s="34">
        <f t="shared" si="0"/>
        <v>94.943381844530052</v>
      </c>
    </row>
    <row r="35" spans="1:252" ht="30" customHeight="1" x14ac:dyDescent="0.25">
      <c r="A35" s="55"/>
      <c r="B35" s="26"/>
      <c r="C35" s="54" t="s">
        <v>46</v>
      </c>
      <c r="D35" s="32">
        <v>0.5</v>
      </c>
      <c r="E35" s="32">
        <v>0.5</v>
      </c>
      <c r="F35" s="32">
        <v>0.35</v>
      </c>
      <c r="G35" s="32">
        <v>0.35</v>
      </c>
      <c r="H35" s="32">
        <v>0.35</v>
      </c>
      <c r="I35" s="56"/>
      <c r="J35" s="57">
        <f t="shared" si="0"/>
        <v>70</v>
      </c>
      <c r="K35" s="57">
        <f t="shared" si="0"/>
        <v>70</v>
      </c>
      <c r="L35" s="42"/>
    </row>
    <row r="36" spans="1:252" ht="15.75" customHeight="1" x14ac:dyDescent="0.25">
      <c r="A36" s="16"/>
      <c r="B36" s="26"/>
      <c r="C36" s="54" t="s">
        <v>47</v>
      </c>
      <c r="D36" s="32">
        <v>1040.285811</v>
      </c>
      <c r="E36" s="32">
        <v>437.19188889999992</v>
      </c>
      <c r="F36" s="32">
        <v>228.27210548000005</v>
      </c>
      <c r="G36" s="32">
        <v>323.30226214000004</v>
      </c>
      <c r="H36" s="32">
        <v>419.45917205000006</v>
      </c>
      <c r="I36" s="33"/>
      <c r="J36" s="34">
        <f t="shared" si="0"/>
        <v>40.32153160358736</v>
      </c>
      <c r="K36" s="34">
        <f t="shared" si="0"/>
        <v>95.943951088704679</v>
      </c>
    </row>
    <row r="37" spans="1:252" ht="15.75" customHeight="1" x14ac:dyDescent="0.25">
      <c r="A37" s="16"/>
      <c r="B37" s="26"/>
      <c r="C37" s="54" t="s">
        <v>48</v>
      </c>
      <c r="D37" s="32">
        <v>7141.3915180000004</v>
      </c>
      <c r="E37" s="32">
        <v>2252.7704110599993</v>
      </c>
      <c r="F37" s="32">
        <v>966.9046392900002</v>
      </c>
      <c r="G37" s="32">
        <v>1338.7302383499998</v>
      </c>
      <c r="H37" s="32">
        <v>2133.3762693500007</v>
      </c>
      <c r="I37" s="33"/>
      <c r="J37" s="34">
        <f t="shared" si="0"/>
        <v>29.873397418035253</v>
      </c>
      <c r="K37" s="34">
        <f t="shared" si="0"/>
        <v>94.700119411910251</v>
      </c>
    </row>
    <row r="38" spans="1:252" s="58" customFormat="1" ht="30" customHeight="1" x14ac:dyDescent="0.25">
      <c r="A38" s="55"/>
      <c r="B38" s="26"/>
      <c r="C38" s="54" t="s">
        <v>49</v>
      </c>
      <c r="D38" s="32">
        <v>1284.06</v>
      </c>
      <c r="E38" s="32">
        <v>445.83845462000005</v>
      </c>
      <c r="F38" s="32">
        <v>43.816050259999997</v>
      </c>
      <c r="G38" s="32">
        <v>201.61165975000003</v>
      </c>
      <c r="H38" s="32">
        <v>359.16777373999997</v>
      </c>
      <c r="I38" s="56"/>
      <c r="J38" s="57">
        <f t="shared" si="0"/>
        <v>27.97126098001651</v>
      </c>
      <c r="K38" s="57">
        <f t="shared" si="0"/>
        <v>80.560070585685168</v>
      </c>
      <c r="L38" s="42"/>
      <c r="M38" s="42"/>
      <c r="N38" s="42"/>
      <c r="O38" s="42"/>
      <c r="P38" s="40"/>
      <c r="Q38" s="39"/>
      <c r="R38" s="39"/>
      <c r="S38" s="41"/>
      <c r="T38" s="42"/>
      <c r="U38" s="42"/>
      <c r="V38" s="40"/>
      <c r="W38" s="39"/>
      <c r="X38" s="39"/>
      <c r="Y38" s="41"/>
      <c r="Z38" s="42"/>
      <c r="AA38" s="42"/>
      <c r="AB38" s="40"/>
      <c r="AC38" s="39"/>
      <c r="AD38" s="39"/>
      <c r="AE38" s="41"/>
      <c r="AF38" s="42"/>
      <c r="AG38" s="42"/>
      <c r="AH38" s="40"/>
      <c r="AI38" s="39"/>
      <c r="AJ38" s="39"/>
      <c r="AK38" s="41"/>
      <c r="AL38" s="42"/>
      <c r="AM38" s="42"/>
      <c r="AN38" s="40"/>
      <c r="AO38" s="39"/>
      <c r="AP38" s="39"/>
      <c r="AQ38" s="41"/>
      <c r="AR38" s="42"/>
      <c r="AS38" s="42"/>
      <c r="AT38" s="40"/>
      <c r="AU38" s="39"/>
      <c r="AV38" s="39"/>
      <c r="AW38" s="41"/>
      <c r="AX38" s="42"/>
      <c r="AY38" s="42"/>
      <c r="AZ38" s="40"/>
      <c r="BA38" s="39"/>
      <c r="BB38" s="39"/>
      <c r="BC38" s="41"/>
      <c r="BD38" s="42"/>
      <c r="BE38" s="42"/>
      <c r="BF38" s="40"/>
      <c r="BG38" s="39"/>
      <c r="BH38" s="39"/>
      <c r="BI38" s="41"/>
      <c r="BJ38" s="42"/>
      <c r="BK38" s="42"/>
      <c r="BL38" s="40"/>
      <c r="BM38" s="39"/>
      <c r="BN38" s="39"/>
      <c r="BO38" s="41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58" customFormat="1" ht="15.75" customHeight="1" x14ac:dyDescent="0.25">
      <c r="A39" s="55"/>
      <c r="B39" s="26"/>
      <c r="C39" s="54" t="s">
        <v>50</v>
      </c>
      <c r="D39" s="32">
        <v>236.84</v>
      </c>
      <c r="E39" s="32">
        <v>155.39520508999999</v>
      </c>
      <c r="F39" s="32">
        <v>19.548177129999999</v>
      </c>
      <c r="G39" s="32">
        <v>58.003134489999994</v>
      </c>
      <c r="H39" s="32">
        <v>103.85446694999999</v>
      </c>
      <c r="I39" s="56"/>
      <c r="J39" s="57">
        <f t="shared" si="0"/>
        <v>43.850053601587561</v>
      </c>
      <c r="K39" s="57">
        <f t="shared" si="0"/>
        <v>66.832478447356706</v>
      </c>
      <c r="L39" s="42"/>
      <c r="M39" s="42"/>
      <c r="N39" s="42"/>
      <c r="O39" s="42"/>
      <c r="P39" s="40"/>
      <c r="Q39" s="39"/>
      <c r="R39" s="39"/>
      <c r="S39" s="41"/>
      <c r="T39" s="42"/>
      <c r="U39" s="42"/>
      <c r="V39" s="40"/>
      <c r="W39" s="39"/>
      <c r="X39" s="39"/>
      <c r="Y39" s="41"/>
      <c r="Z39" s="42"/>
      <c r="AA39" s="42"/>
      <c r="AB39" s="40"/>
      <c r="AC39" s="39"/>
      <c r="AD39" s="39"/>
      <c r="AE39" s="41"/>
      <c r="AF39" s="42"/>
      <c r="AG39" s="42"/>
      <c r="AH39" s="40"/>
      <c r="AI39" s="39"/>
      <c r="AJ39" s="39"/>
      <c r="AK39" s="41"/>
      <c r="AL39" s="42"/>
      <c r="AM39" s="42"/>
      <c r="AN39" s="40"/>
      <c r="AO39" s="39"/>
      <c r="AP39" s="39"/>
      <c r="AQ39" s="41"/>
      <c r="AR39" s="42"/>
      <c r="AS39" s="42"/>
      <c r="AT39" s="40"/>
      <c r="AU39" s="39"/>
      <c r="AV39" s="39"/>
      <c r="AW39" s="41"/>
      <c r="AX39" s="42"/>
      <c r="AY39" s="42"/>
      <c r="AZ39" s="40"/>
      <c r="BA39" s="39"/>
      <c r="BB39" s="39"/>
      <c r="BC39" s="41"/>
      <c r="BD39" s="42"/>
      <c r="BE39" s="42"/>
      <c r="BF39" s="40"/>
      <c r="BG39" s="39"/>
      <c r="BH39" s="39"/>
      <c r="BI39" s="41"/>
      <c r="BJ39" s="42"/>
      <c r="BK39" s="42"/>
      <c r="BL39" s="40"/>
      <c r="BM39" s="39"/>
      <c r="BN39" s="39"/>
      <c r="BO39" s="41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s="58" customFormat="1" ht="15.75" customHeight="1" x14ac:dyDescent="0.25">
      <c r="A40" s="55"/>
      <c r="B40" s="26"/>
      <c r="C40" s="31" t="s">
        <v>51</v>
      </c>
      <c r="D40" s="32">
        <v>578.58694100000002</v>
      </c>
      <c r="E40" s="32">
        <v>271.28216900000001</v>
      </c>
      <c r="F40" s="32">
        <v>163.54573566000002</v>
      </c>
      <c r="G40" s="32">
        <v>212.84271164999998</v>
      </c>
      <c r="H40" s="32">
        <v>266.89567442999999</v>
      </c>
      <c r="I40" s="56"/>
      <c r="J40" s="57">
        <f t="shared" si="0"/>
        <v>46.128879778847271</v>
      </c>
      <c r="K40" s="57">
        <f t="shared" si="0"/>
        <v>98.383050907411445</v>
      </c>
      <c r="L40" s="42"/>
      <c r="M40" s="42"/>
      <c r="N40" s="42"/>
      <c r="O40" s="42"/>
      <c r="P40" s="40"/>
      <c r="Q40" s="39"/>
      <c r="R40" s="39"/>
      <c r="S40" s="41"/>
      <c r="T40" s="42"/>
      <c r="U40" s="42"/>
      <c r="V40" s="40"/>
      <c r="W40" s="39"/>
      <c r="X40" s="39"/>
      <c r="Y40" s="41"/>
      <c r="Z40" s="42"/>
      <c r="AA40" s="42"/>
      <c r="AB40" s="40"/>
      <c r="AC40" s="39"/>
      <c r="AD40" s="39"/>
      <c r="AE40" s="41"/>
      <c r="AF40" s="42"/>
      <c r="AG40" s="42"/>
      <c r="AH40" s="40"/>
      <c r="AI40" s="39"/>
      <c r="AJ40" s="39"/>
      <c r="AK40" s="41"/>
      <c r="AL40" s="42"/>
      <c r="AM40" s="42"/>
      <c r="AN40" s="40"/>
      <c r="AO40" s="39"/>
      <c r="AP40" s="39"/>
      <c r="AQ40" s="41"/>
      <c r="AR40" s="42"/>
      <c r="AS40" s="42"/>
      <c r="AT40" s="40"/>
      <c r="AU40" s="39"/>
      <c r="AV40" s="39"/>
      <c r="AW40" s="41"/>
      <c r="AX40" s="42"/>
      <c r="AY40" s="42"/>
      <c r="AZ40" s="40"/>
      <c r="BA40" s="39"/>
      <c r="BB40" s="39"/>
      <c r="BC40" s="41"/>
      <c r="BD40" s="42"/>
      <c r="BE40" s="42"/>
      <c r="BF40" s="40"/>
      <c r="BG40" s="39"/>
      <c r="BH40" s="39"/>
      <c r="BI40" s="41"/>
      <c r="BJ40" s="42"/>
      <c r="BK40" s="42"/>
      <c r="BL40" s="40"/>
      <c r="BM40" s="39"/>
      <c r="BN40" s="39"/>
      <c r="BO40" s="41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15.75" customHeight="1" x14ac:dyDescent="0.25">
      <c r="A41" s="55"/>
      <c r="B41" s="26"/>
      <c r="C41" s="31" t="s">
        <v>52</v>
      </c>
      <c r="D41" s="32">
        <v>3134.0644609999999</v>
      </c>
      <c r="E41" s="32">
        <v>2018.0722388499998</v>
      </c>
      <c r="F41" s="32">
        <v>1155.0524767700006</v>
      </c>
      <c r="G41" s="32">
        <v>1559.03841631</v>
      </c>
      <c r="H41" s="32">
        <v>1974.3152979399993</v>
      </c>
      <c r="I41" s="56"/>
      <c r="J41" s="57">
        <f t="shared" si="0"/>
        <v>62.995363449226751</v>
      </c>
      <c r="K41" s="57">
        <f t="shared" si="0"/>
        <v>97.831745560558545</v>
      </c>
      <c r="L41" s="42"/>
    </row>
    <row r="42" spans="1:252" ht="15.75" customHeight="1" x14ac:dyDescent="0.25">
      <c r="A42" s="55"/>
      <c r="B42" s="26"/>
      <c r="C42" s="31" t="s">
        <v>53</v>
      </c>
      <c r="D42" s="32">
        <v>9441.4296740000009</v>
      </c>
      <c r="E42" s="32">
        <v>4990.0452478199995</v>
      </c>
      <c r="F42" s="32">
        <v>3342.3969145000001</v>
      </c>
      <c r="G42" s="32">
        <v>4096.2536361100028</v>
      </c>
      <c r="H42" s="32">
        <v>4836.5920876400014</v>
      </c>
      <c r="I42" s="56"/>
      <c r="J42" s="57">
        <f t="shared" si="0"/>
        <v>51.227327371394878</v>
      </c>
      <c r="K42" s="57">
        <f t="shared" si="0"/>
        <v>96.924814253998264</v>
      </c>
      <c r="L42" s="42"/>
      <c r="M42" s="42"/>
      <c r="N42" s="42"/>
      <c r="O42" s="42"/>
      <c r="P42" s="40"/>
      <c r="Q42" s="39"/>
      <c r="R42" s="39"/>
      <c r="S42" s="41"/>
      <c r="T42" s="42"/>
      <c r="U42" s="42"/>
      <c r="V42" s="40"/>
      <c r="W42" s="39"/>
      <c r="X42" s="39"/>
      <c r="Y42" s="41"/>
      <c r="Z42" s="42"/>
      <c r="AA42" s="42"/>
      <c r="AB42" s="40"/>
      <c r="AC42" s="39"/>
      <c r="AD42" s="39"/>
      <c r="AE42" s="41"/>
      <c r="AF42" s="42"/>
      <c r="AG42" s="42"/>
      <c r="AH42" s="40"/>
      <c r="AI42" s="39"/>
      <c r="AJ42" s="39"/>
      <c r="AK42" s="41"/>
      <c r="AL42" s="42"/>
      <c r="AM42" s="42"/>
      <c r="AN42" s="40"/>
      <c r="AO42" s="39"/>
      <c r="AP42" s="39"/>
      <c r="AQ42" s="41"/>
      <c r="AR42" s="42"/>
      <c r="AS42" s="42"/>
      <c r="AT42" s="40"/>
      <c r="AU42" s="39"/>
      <c r="AV42" s="39"/>
      <c r="AW42" s="41"/>
      <c r="AX42" s="42"/>
      <c r="AY42" s="42"/>
      <c r="AZ42" s="40"/>
      <c r="BA42" s="39"/>
      <c r="BB42" s="39"/>
      <c r="BC42" s="41"/>
      <c r="BD42" s="42"/>
      <c r="BE42" s="42"/>
      <c r="BF42" s="40"/>
      <c r="BG42" s="39"/>
      <c r="BH42" s="39"/>
      <c r="BI42" s="41"/>
      <c r="BJ42" s="42"/>
      <c r="BK42" s="42"/>
      <c r="BL42" s="40"/>
      <c r="BM42" s="39"/>
      <c r="BN42" s="39"/>
      <c r="BO42" s="41"/>
    </row>
    <row r="43" spans="1:252" ht="15.75" customHeight="1" x14ac:dyDescent="0.25">
      <c r="A43" s="16"/>
      <c r="B43" s="26"/>
      <c r="C43" s="31" t="s">
        <v>54</v>
      </c>
      <c r="D43" s="32">
        <v>358.5</v>
      </c>
      <c r="E43" s="32">
        <v>179.595</v>
      </c>
      <c r="F43" s="32">
        <v>89.625</v>
      </c>
      <c r="G43" s="32">
        <v>132.99</v>
      </c>
      <c r="H43" s="32">
        <v>179.595</v>
      </c>
      <c r="I43" s="33"/>
      <c r="J43" s="34">
        <f t="shared" si="0"/>
        <v>50.096234309623433</v>
      </c>
      <c r="K43" s="34">
        <f t="shared" si="0"/>
        <v>100</v>
      </c>
      <c r="M43" s="42"/>
      <c r="N43" s="42"/>
      <c r="O43" s="42"/>
      <c r="P43" s="40"/>
      <c r="Q43" s="39"/>
      <c r="R43" s="39"/>
      <c r="S43" s="41"/>
      <c r="T43" s="42"/>
      <c r="U43" s="42"/>
      <c r="V43" s="40"/>
      <c r="W43" s="39"/>
      <c r="X43" s="39"/>
      <c r="Y43" s="41"/>
      <c r="Z43" s="42"/>
      <c r="AA43" s="42"/>
      <c r="AB43" s="40"/>
      <c r="AC43" s="39"/>
      <c r="AD43" s="39"/>
      <c r="AE43" s="41"/>
      <c r="AF43" s="42"/>
      <c r="AG43" s="42"/>
      <c r="AH43" s="40"/>
      <c r="AI43" s="39"/>
      <c r="AJ43" s="39"/>
      <c r="AK43" s="41"/>
      <c r="AL43" s="42"/>
      <c r="AM43" s="42"/>
      <c r="AN43" s="40"/>
      <c r="AO43" s="39"/>
      <c r="AP43" s="39"/>
      <c r="AQ43" s="41"/>
      <c r="AR43" s="42"/>
      <c r="AS43" s="42"/>
      <c r="AT43" s="40"/>
      <c r="AU43" s="39"/>
      <c r="AV43" s="39"/>
      <c r="AW43" s="41"/>
      <c r="AX43" s="42"/>
      <c r="AY43" s="42"/>
      <c r="AZ43" s="40"/>
      <c r="BA43" s="39"/>
      <c r="BB43" s="39"/>
      <c r="BC43" s="41"/>
      <c r="BD43" s="42"/>
      <c r="BE43" s="42"/>
      <c r="BF43" s="40"/>
      <c r="BG43" s="39"/>
      <c r="BH43" s="39"/>
      <c r="BI43" s="41"/>
      <c r="BJ43" s="42"/>
      <c r="BK43" s="42"/>
      <c r="BL43" s="40"/>
      <c r="BM43" s="39"/>
      <c r="BN43" s="39"/>
      <c r="BO43" s="41"/>
    </row>
    <row r="44" spans="1:252" ht="30" customHeight="1" x14ac:dyDescent="0.25">
      <c r="A44" s="55"/>
      <c r="B44" s="26"/>
      <c r="C44" s="31" t="s">
        <v>55</v>
      </c>
      <c r="D44" s="32">
        <v>62.7</v>
      </c>
      <c r="E44" s="32">
        <v>29.469000000000001</v>
      </c>
      <c r="F44" s="32">
        <v>18.183</v>
      </c>
      <c r="G44" s="32">
        <v>23.826000000000001</v>
      </c>
      <c r="H44" s="32">
        <v>29.469000000000001</v>
      </c>
      <c r="I44" s="56"/>
      <c r="J44" s="57">
        <f t="shared" si="0"/>
        <v>47</v>
      </c>
      <c r="K44" s="57">
        <f t="shared" si="0"/>
        <v>100</v>
      </c>
      <c r="L44" s="42"/>
      <c r="M44" s="42"/>
      <c r="N44" s="42"/>
      <c r="O44" s="42"/>
      <c r="P44" s="40"/>
      <c r="Q44" s="39"/>
      <c r="R44" s="39"/>
      <c r="S44" s="41"/>
      <c r="T44" s="42"/>
      <c r="U44" s="42"/>
      <c r="V44" s="40"/>
      <c r="W44" s="39"/>
      <c r="X44" s="39"/>
      <c r="Y44" s="41"/>
      <c r="Z44" s="42"/>
      <c r="AA44" s="42"/>
      <c r="AB44" s="40"/>
      <c r="AC44" s="39"/>
      <c r="AD44" s="39"/>
      <c r="AE44" s="41"/>
      <c r="AF44" s="42"/>
      <c r="AG44" s="42"/>
      <c r="AH44" s="40"/>
      <c r="AI44" s="39"/>
      <c r="AJ44" s="39"/>
      <c r="AK44" s="41"/>
      <c r="AL44" s="42"/>
      <c r="AM44" s="42"/>
      <c r="AN44" s="40"/>
      <c r="AO44" s="39"/>
      <c r="AP44" s="39"/>
      <c r="AQ44" s="41"/>
      <c r="AR44" s="42"/>
      <c r="AS44" s="42"/>
      <c r="AT44" s="40"/>
      <c r="AU44" s="39"/>
      <c r="AV44" s="39"/>
      <c r="AW44" s="41"/>
      <c r="AX44" s="42"/>
      <c r="AY44" s="42"/>
      <c r="AZ44" s="40"/>
      <c r="BA44" s="39"/>
      <c r="BB44" s="39"/>
      <c r="BC44" s="41"/>
      <c r="BD44" s="42"/>
      <c r="BE44" s="42"/>
      <c r="BF44" s="40"/>
      <c r="BG44" s="39"/>
      <c r="BH44" s="39"/>
      <c r="BI44" s="41"/>
      <c r="BJ44" s="42"/>
      <c r="BK44" s="42"/>
      <c r="BL44" s="40"/>
      <c r="BM44" s="39"/>
      <c r="BN44" s="39"/>
      <c r="BO44" s="41"/>
    </row>
    <row r="45" spans="1:252" ht="30" customHeight="1" x14ac:dyDescent="0.25">
      <c r="A45" s="55"/>
      <c r="B45" s="26"/>
      <c r="C45" s="31" t="s">
        <v>56</v>
      </c>
      <c r="D45" s="32">
        <v>820.50680799999998</v>
      </c>
      <c r="E45" s="32">
        <v>301.91279459000003</v>
      </c>
      <c r="F45" s="32">
        <v>150.49838451999997</v>
      </c>
      <c r="G45" s="32">
        <v>205.20661289999998</v>
      </c>
      <c r="H45" s="32">
        <v>273.45198584000002</v>
      </c>
      <c r="I45" s="56"/>
      <c r="J45" s="57">
        <f t="shared" si="0"/>
        <v>33.327204987676353</v>
      </c>
      <c r="K45" s="57">
        <f t="shared" si="0"/>
        <v>90.573169054113777</v>
      </c>
      <c r="L45" s="42"/>
      <c r="M45" s="42"/>
      <c r="N45" s="42"/>
      <c r="O45" s="42"/>
      <c r="P45" s="40"/>
      <c r="Q45" s="39"/>
      <c r="R45" s="39"/>
      <c r="S45" s="41"/>
      <c r="T45" s="42"/>
      <c r="U45" s="42"/>
      <c r="V45" s="40"/>
      <c r="W45" s="39"/>
      <c r="X45" s="39"/>
      <c r="Y45" s="41"/>
      <c r="Z45" s="42"/>
      <c r="AA45" s="42"/>
      <c r="AB45" s="40"/>
      <c r="AC45" s="39"/>
      <c r="AD45" s="39"/>
      <c r="AE45" s="41"/>
      <c r="AF45" s="42"/>
      <c r="AG45" s="42"/>
      <c r="AH45" s="40"/>
      <c r="AI45" s="39"/>
      <c r="AJ45" s="39"/>
      <c r="AK45" s="41"/>
      <c r="AL45" s="42"/>
      <c r="AM45" s="42"/>
      <c r="AN45" s="40"/>
      <c r="AO45" s="39"/>
      <c r="AP45" s="39"/>
      <c r="AQ45" s="41"/>
      <c r="AR45" s="42"/>
      <c r="AS45" s="42"/>
      <c r="AT45" s="40"/>
      <c r="AU45" s="39"/>
      <c r="AV45" s="39"/>
      <c r="AW45" s="41"/>
      <c r="AX45" s="42"/>
      <c r="AY45" s="42"/>
      <c r="AZ45" s="40"/>
      <c r="BA45" s="39"/>
      <c r="BB45" s="39"/>
      <c r="BC45" s="41"/>
      <c r="BD45" s="42"/>
      <c r="BE45" s="42"/>
      <c r="BF45" s="40"/>
      <c r="BG45" s="39"/>
      <c r="BH45" s="39"/>
      <c r="BI45" s="41"/>
      <c r="BJ45" s="42"/>
      <c r="BK45" s="42"/>
      <c r="BL45" s="40"/>
      <c r="BM45" s="39"/>
      <c r="BN45" s="39"/>
      <c r="BO45" s="41"/>
    </row>
    <row r="46" spans="1:252" ht="15.75" customHeight="1" x14ac:dyDescent="0.25">
      <c r="A46" s="55"/>
      <c r="B46" s="26"/>
      <c r="C46" s="31" t="s">
        <v>57</v>
      </c>
      <c r="D46" s="32">
        <v>129.69999999999999</v>
      </c>
      <c r="E46" s="32">
        <v>129.69999999999999</v>
      </c>
      <c r="F46" s="32">
        <v>126.00355</v>
      </c>
      <c r="G46" s="32">
        <v>126.00355</v>
      </c>
      <c r="H46" s="32">
        <v>129.69999999999999</v>
      </c>
      <c r="I46" s="56"/>
      <c r="J46" s="57">
        <f t="shared" si="0"/>
        <v>100</v>
      </c>
      <c r="K46" s="57">
        <f t="shared" si="0"/>
        <v>100</v>
      </c>
      <c r="L46" s="42"/>
      <c r="M46" s="42"/>
      <c r="N46" s="42"/>
      <c r="O46" s="42"/>
      <c r="P46" s="40"/>
      <c r="Q46" s="39"/>
      <c r="R46" s="39"/>
      <c r="S46" s="41"/>
      <c r="T46" s="42"/>
      <c r="U46" s="42"/>
      <c r="V46" s="40"/>
      <c r="W46" s="39"/>
      <c r="X46" s="39"/>
      <c r="Y46" s="41"/>
      <c r="Z46" s="42"/>
      <c r="AA46" s="42"/>
      <c r="AB46" s="40"/>
      <c r="AC46" s="39"/>
      <c r="AD46" s="39"/>
      <c r="AE46" s="41"/>
      <c r="AF46" s="42"/>
      <c r="AG46" s="42"/>
      <c r="AH46" s="40"/>
      <c r="AI46" s="39"/>
      <c r="AJ46" s="39"/>
      <c r="AK46" s="41"/>
      <c r="AL46" s="42"/>
      <c r="AM46" s="42"/>
      <c r="AN46" s="40"/>
      <c r="AO46" s="39"/>
      <c r="AP46" s="39"/>
      <c r="AQ46" s="41"/>
      <c r="AR46" s="42"/>
      <c r="AS46" s="42"/>
      <c r="AT46" s="40"/>
      <c r="AU46" s="39"/>
      <c r="AV46" s="39"/>
      <c r="AW46" s="41"/>
      <c r="AX46" s="42"/>
      <c r="AY46" s="42"/>
      <c r="AZ46" s="40"/>
      <c r="BA46" s="39"/>
      <c r="BB46" s="39"/>
      <c r="BC46" s="41"/>
      <c r="BD46" s="42"/>
      <c r="BE46" s="42"/>
      <c r="BF46" s="40"/>
      <c r="BG46" s="39"/>
      <c r="BH46" s="39"/>
      <c r="BI46" s="41"/>
      <c r="BJ46" s="42"/>
      <c r="BK46" s="42"/>
      <c r="BL46" s="40"/>
      <c r="BM46" s="39"/>
      <c r="BN46" s="39"/>
      <c r="BO46" s="41"/>
    </row>
    <row r="47" spans="1:252" ht="30" customHeight="1" x14ac:dyDescent="0.25">
      <c r="A47" s="55"/>
      <c r="B47" s="26"/>
      <c r="C47" s="31" t="s">
        <v>58</v>
      </c>
      <c r="D47" s="32">
        <v>534.1</v>
      </c>
      <c r="E47" s="32">
        <v>534.1</v>
      </c>
      <c r="F47" s="32">
        <v>380</v>
      </c>
      <c r="G47" s="32">
        <v>460</v>
      </c>
      <c r="H47" s="32">
        <v>534.1</v>
      </c>
      <c r="I47" s="56"/>
      <c r="J47" s="57">
        <f t="shared" si="0"/>
        <v>100</v>
      </c>
      <c r="K47" s="57">
        <f t="shared" si="0"/>
        <v>100</v>
      </c>
      <c r="L47" s="42"/>
      <c r="M47" s="42"/>
      <c r="N47" s="42"/>
      <c r="O47" s="42"/>
      <c r="P47" s="40"/>
      <c r="Q47" s="39"/>
      <c r="R47" s="39"/>
      <c r="S47" s="41"/>
      <c r="T47" s="42"/>
      <c r="U47" s="42"/>
      <c r="V47" s="40"/>
      <c r="W47" s="39"/>
      <c r="X47" s="39"/>
      <c r="Y47" s="41"/>
      <c r="Z47" s="42"/>
      <c r="AA47" s="42"/>
      <c r="AB47" s="40"/>
      <c r="AC47" s="39"/>
      <c r="AD47" s="39"/>
      <c r="AE47" s="41"/>
      <c r="AF47" s="42"/>
      <c r="AG47" s="42"/>
      <c r="AH47" s="40"/>
      <c r="AI47" s="39"/>
      <c r="AJ47" s="39"/>
      <c r="AK47" s="41"/>
      <c r="AL47" s="42"/>
      <c r="AM47" s="42"/>
      <c r="AN47" s="40"/>
      <c r="AO47" s="39"/>
      <c r="AP47" s="39"/>
      <c r="AQ47" s="41"/>
      <c r="AR47" s="42"/>
      <c r="AS47" s="42"/>
      <c r="AT47" s="40"/>
      <c r="AU47" s="39"/>
      <c r="AV47" s="39"/>
      <c r="AW47" s="41"/>
      <c r="AX47" s="42"/>
      <c r="AY47" s="42"/>
      <c r="AZ47" s="40"/>
      <c r="BA47" s="39"/>
      <c r="BB47" s="39"/>
      <c r="BC47" s="41"/>
      <c r="BD47" s="42"/>
      <c r="BE47" s="42"/>
      <c r="BF47" s="40"/>
      <c r="BG47" s="39"/>
      <c r="BH47" s="39"/>
      <c r="BI47" s="41"/>
      <c r="BJ47" s="42"/>
      <c r="BK47" s="42"/>
      <c r="BL47" s="40"/>
      <c r="BM47" s="39"/>
      <c r="BN47" s="39"/>
      <c r="BO47" s="41"/>
    </row>
    <row r="48" spans="1:252" ht="15.75" customHeight="1" x14ac:dyDescent="0.25">
      <c r="A48" s="55"/>
      <c r="B48" s="26"/>
      <c r="C48" s="31" t="s">
        <v>59</v>
      </c>
      <c r="D48" s="32">
        <v>236</v>
      </c>
      <c r="E48" s="32">
        <v>160.47999999999999</v>
      </c>
      <c r="F48" s="32">
        <v>108.56</v>
      </c>
      <c r="G48" s="32">
        <v>129.80000000000001</v>
      </c>
      <c r="H48" s="32">
        <v>160.47999999999999</v>
      </c>
      <c r="I48" s="56"/>
      <c r="J48" s="57">
        <f t="shared" si="0"/>
        <v>68</v>
      </c>
      <c r="K48" s="57">
        <f t="shared" si="0"/>
        <v>100</v>
      </c>
      <c r="L48" s="42"/>
      <c r="M48" s="42"/>
      <c r="N48" s="42"/>
      <c r="O48" s="42"/>
      <c r="P48" s="40"/>
      <c r="Q48" s="39"/>
      <c r="R48" s="39"/>
      <c r="S48" s="41"/>
      <c r="T48" s="42"/>
      <c r="U48" s="42"/>
      <c r="V48" s="40"/>
      <c r="W48" s="39"/>
      <c r="X48" s="39"/>
      <c r="Y48" s="41"/>
      <c r="Z48" s="42"/>
      <c r="AA48" s="42"/>
      <c r="AB48" s="40"/>
      <c r="AC48" s="39"/>
      <c r="AD48" s="39"/>
      <c r="AE48" s="41"/>
      <c r="AF48" s="42"/>
      <c r="AG48" s="42"/>
      <c r="AH48" s="40"/>
      <c r="AI48" s="39"/>
      <c r="AJ48" s="39"/>
      <c r="AK48" s="41"/>
      <c r="AL48" s="42"/>
      <c r="AM48" s="42"/>
      <c r="AN48" s="40"/>
      <c r="AO48" s="39"/>
      <c r="AP48" s="39"/>
      <c r="AQ48" s="41"/>
      <c r="AR48" s="42"/>
      <c r="AS48" s="42"/>
      <c r="AT48" s="40"/>
      <c r="AU48" s="39"/>
      <c r="AV48" s="39"/>
      <c r="AW48" s="41"/>
      <c r="AX48" s="42"/>
      <c r="AY48" s="42"/>
      <c r="AZ48" s="40"/>
      <c r="BA48" s="39"/>
      <c r="BB48" s="39"/>
      <c r="BC48" s="41"/>
      <c r="BD48" s="42"/>
      <c r="BE48" s="42"/>
      <c r="BF48" s="40"/>
      <c r="BG48" s="39"/>
      <c r="BH48" s="39"/>
      <c r="BI48" s="41"/>
      <c r="BJ48" s="42"/>
      <c r="BK48" s="42"/>
      <c r="BL48" s="40"/>
      <c r="BM48" s="39"/>
      <c r="BN48" s="39"/>
      <c r="BO48" s="41"/>
    </row>
    <row r="49" spans="1:67" x14ac:dyDescent="0.25">
      <c r="A49" s="55"/>
      <c r="B49" s="26"/>
      <c r="C49" s="31" t="s">
        <v>60</v>
      </c>
      <c r="D49" s="32">
        <v>46.2</v>
      </c>
      <c r="E49" s="32">
        <v>66.62</v>
      </c>
      <c r="F49" s="32">
        <v>17.556000000000001</v>
      </c>
      <c r="G49" s="32">
        <v>62.923999999999999</v>
      </c>
      <c r="H49" s="32">
        <v>66.62</v>
      </c>
      <c r="I49" s="56"/>
      <c r="J49" s="57">
        <f t="shared" si="0"/>
        <v>144.19913419913419</v>
      </c>
      <c r="K49" s="57">
        <f t="shared" si="0"/>
        <v>100</v>
      </c>
      <c r="L49" s="42"/>
      <c r="M49" s="42"/>
      <c r="N49" s="42"/>
      <c r="O49" s="42"/>
      <c r="P49" s="40"/>
      <c r="Q49" s="39"/>
      <c r="R49" s="39"/>
      <c r="S49" s="41"/>
      <c r="T49" s="42"/>
      <c r="U49" s="42"/>
      <c r="V49" s="40"/>
      <c r="W49" s="39"/>
      <c r="X49" s="39"/>
      <c r="Y49" s="41"/>
      <c r="Z49" s="42"/>
      <c r="AA49" s="42"/>
      <c r="AB49" s="40"/>
      <c r="AC49" s="39"/>
      <c r="AD49" s="39"/>
      <c r="AE49" s="41"/>
      <c r="AF49" s="42"/>
      <c r="AG49" s="42"/>
      <c r="AH49" s="40"/>
      <c r="AI49" s="39"/>
      <c r="AJ49" s="39"/>
      <c r="AK49" s="41"/>
      <c r="AL49" s="42"/>
      <c r="AM49" s="42"/>
      <c r="AN49" s="40"/>
      <c r="AO49" s="39"/>
      <c r="AP49" s="39"/>
      <c r="AQ49" s="41"/>
      <c r="AR49" s="42"/>
      <c r="AS49" s="42"/>
      <c r="AT49" s="40"/>
      <c r="AU49" s="39"/>
      <c r="AV49" s="39"/>
      <c r="AW49" s="41"/>
      <c r="AX49" s="42"/>
      <c r="AY49" s="42"/>
      <c r="AZ49" s="40"/>
      <c r="BA49" s="39"/>
      <c r="BB49" s="39"/>
      <c r="BC49" s="41"/>
      <c r="BD49" s="42"/>
      <c r="BE49" s="42"/>
      <c r="BF49" s="40"/>
      <c r="BG49" s="39"/>
      <c r="BH49" s="39"/>
      <c r="BI49" s="41"/>
      <c r="BJ49" s="42"/>
      <c r="BK49" s="42"/>
      <c r="BL49" s="40"/>
      <c r="BM49" s="39"/>
      <c r="BN49" s="39"/>
      <c r="BO49" s="41"/>
    </row>
    <row r="50" spans="1:67" ht="45" customHeight="1" x14ac:dyDescent="0.25">
      <c r="A50" s="55"/>
      <c r="B50" s="26"/>
      <c r="C50" s="31" t="s">
        <v>61</v>
      </c>
      <c r="D50" s="32">
        <v>875.51910799999996</v>
      </c>
      <c r="E50" s="32">
        <v>636.6499950000001</v>
      </c>
      <c r="F50" s="32">
        <v>396.61071341000002</v>
      </c>
      <c r="G50" s="32">
        <v>512.22132336000016</v>
      </c>
      <c r="H50" s="32">
        <v>627.21597340000051</v>
      </c>
      <c r="I50" s="56"/>
      <c r="J50" s="57">
        <f t="shared" si="0"/>
        <v>71.639324335568986</v>
      </c>
      <c r="K50" s="57">
        <f t="shared" si="0"/>
        <v>98.518177699820825</v>
      </c>
      <c r="L50" s="42"/>
      <c r="M50" s="42"/>
      <c r="N50" s="42"/>
      <c r="O50" s="42"/>
      <c r="P50" s="40"/>
      <c r="Q50" s="39"/>
      <c r="R50" s="39"/>
      <c r="S50" s="41"/>
      <c r="T50" s="42"/>
      <c r="U50" s="42"/>
      <c r="V50" s="40"/>
      <c r="W50" s="39"/>
      <c r="X50" s="39"/>
      <c r="Y50" s="41"/>
      <c r="Z50" s="42"/>
      <c r="AA50" s="42"/>
      <c r="AB50" s="40"/>
      <c r="AC50" s="39"/>
      <c r="AD50" s="39"/>
      <c r="AE50" s="41"/>
      <c r="AF50" s="42"/>
      <c r="AG50" s="42"/>
      <c r="AH50" s="40"/>
      <c r="AI50" s="39"/>
      <c r="AJ50" s="39"/>
      <c r="AK50" s="41"/>
      <c r="AL50" s="42"/>
      <c r="AM50" s="42"/>
      <c r="AN50" s="40"/>
      <c r="AO50" s="39"/>
      <c r="AP50" s="39"/>
      <c r="AQ50" s="41"/>
      <c r="AR50" s="42"/>
      <c r="AS50" s="42"/>
      <c r="AT50" s="40"/>
      <c r="AU50" s="39"/>
      <c r="AV50" s="39"/>
      <c r="AW50" s="41"/>
      <c r="AX50" s="42"/>
      <c r="AY50" s="42"/>
      <c r="AZ50" s="40"/>
      <c r="BA50" s="39"/>
      <c r="BB50" s="39"/>
      <c r="BC50" s="41"/>
      <c r="BD50" s="42"/>
      <c r="BE50" s="42"/>
      <c r="BF50" s="40"/>
      <c r="BG50" s="39"/>
      <c r="BH50" s="39"/>
      <c r="BI50" s="41"/>
      <c r="BJ50" s="42"/>
      <c r="BK50" s="42"/>
      <c r="BL50" s="40"/>
      <c r="BM50" s="39"/>
      <c r="BN50" s="39"/>
      <c r="BO50" s="41"/>
    </row>
    <row r="51" spans="1:67" ht="15.75" customHeight="1" x14ac:dyDescent="0.25">
      <c r="A51" s="55"/>
      <c r="B51" s="26"/>
      <c r="C51" s="31" t="s">
        <v>62</v>
      </c>
      <c r="D51" s="32">
        <v>1308.7869439999999</v>
      </c>
      <c r="E51" s="32">
        <v>1810.7869439999999</v>
      </c>
      <c r="F51" s="32">
        <v>1308.7869439999999</v>
      </c>
      <c r="G51" s="32">
        <v>1308.7869439999999</v>
      </c>
      <c r="H51" s="32">
        <v>1710.7869439999999</v>
      </c>
      <c r="I51" s="56"/>
      <c r="J51" s="57">
        <f t="shared" si="0"/>
        <v>130.71546532786928</v>
      </c>
      <c r="K51" s="57">
        <f t="shared" si="0"/>
        <v>94.477539153275444</v>
      </c>
      <c r="L51" s="42"/>
      <c r="M51" s="42"/>
      <c r="N51" s="42"/>
      <c r="O51" s="42"/>
      <c r="P51" s="40"/>
      <c r="Q51" s="39"/>
      <c r="R51" s="39"/>
      <c r="S51" s="41"/>
      <c r="T51" s="42"/>
      <c r="U51" s="42"/>
      <c r="V51" s="40"/>
      <c r="W51" s="39"/>
      <c r="X51" s="39"/>
      <c r="Y51" s="41"/>
      <c r="Z51" s="42"/>
      <c r="AA51" s="42"/>
      <c r="AB51" s="40"/>
      <c r="AC51" s="39"/>
      <c r="AD51" s="39"/>
      <c r="AE51" s="41"/>
      <c r="AF51" s="42"/>
      <c r="AG51" s="42"/>
      <c r="AH51" s="40"/>
      <c r="AI51" s="39"/>
      <c r="AJ51" s="39"/>
      <c r="AK51" s="41"/>
      <c r="AL51" s="42"/>
      <c r="AM51" s="42"/>
      <c r="AN51" s="40"/>
      <c r="AO51" s="39"/>
      <c r="AP51" s="39"/>
      <c r="AQ51" s="41"/>
      <c r="AR51" s="42"/>
      <c r="AS51" s="42"/>
      <c r="AT51" s="40"/>
      <c r="AU51" s="39"/>
      <c r="AV51" s="39"/>
      <c r="AW51" s="41"/>
      <c r="AX51" s="42"/>
      <c r="AY51" s="42"/>
      <c r="AZ51" s="40"/>
      <c r="BA51" s="39"/>
      <c r="BB51" s="39"/>
      <c r="BC51" s="41"/>
      <c r="BD51" s="42"/>
      <c r="BE51" s="42"/>
      <c r="BF51" s="40"/>
      <c r="BG51" s="39"/>
      <c r="BH51" s="39"/>
      <c r="BI51" s="41"/>
      <c r="BJ51" s="42"/>
      <c r="BK51" s="42"/>
      <c r="BL51" s="40"/>
      <c r="BM51" s="39"/>
      <c r="BN51" s="39"/>
      <c r="BO51" s="41"/>
    </row>
    <row r="52" spans="1:67" ht="15.75" customHeight="1" x14ac:dyDescent="0.25">
      <c r="A52" s="55"/>
      <c r="B52" s="26"/>
      <c r="C52" s="31" t="s">
        <v>63</v>
      </c>
      <c r="D52" s="32">
        <v>401.82071300000001</v>
      </c>
      <c r="E52" s="32">
        <v>376.44924060999995</v>
      </c>
      <c r="F52" s="32">
        <v>0</v>
      </c>
      <c r="G52" s="32">
        <v>8.0307449999999996</v>
      </c>
      <c r="H52" s="32">
        <v>152.91749200000001</v>
      </c>
      <c r="I52" s="56"/>
      <c r="J52" s="57">
        <f t="shared" si="0"/>
        <v>38.056149683851665</v>
      </c>
      <c r="K52" s="57">
        <f t="shared" si="0"/>
        <v>40.621012211955019</v>
      </c>
      <c r="L52" s="42"/>
      <c r="M52" s="42"/>
      <c r="N52" s="42"/>
      <c r="O52" s="42"/>
      <c r="P52" s="40"/>
      <c r="Q52" s="39"/>
      <c r="R52" s="39"/>
      <c r="S52" s="41"/>
      <c r="T52" s="42"/>
      <c r="U52" s="42"/>
      <c r="V52" s="40"/>
      <c r="W52" s="39"/>
      <c r="X52" s="39"/>
      <c r="Y52" s="41"/>
      <c r="Z52" s="42"/>
      <c r="AA52" s="42"/>
      <c r="AB52" s="40"/>
      <c r="AC52" s="39"/>
      <c r="AD52" s="39"/>
      <c r="AE52" s="41"/>
      <c r="AF52" s="42"/>
      <c r="AG52" s="42"/>
      <c r="AH52" s="40"/>
      <c r="AI52" s="39"/>
      <c r="AJ52" s="39"/>
      <c r="AK52" s="41"/>
      <c r="AL52" s="42"/>
      <c r="AM52" s="42"/>
      <c r="AN52" s="40"/>
      <c r="AO52" s="39"/>
      <c r="AP52" s="39"/>
      <c r="AQ52" s="41"/>
      <c r="AR52" s="42"/>
      <c r="AS52" s="42"/>
      <c r="AT52" s="40"/>
      <c r="AU52" s="39"/>
      <c r="AV52" s="39"/>
      <c r="AW52" s="41"/>
      <c r="AX52" s="42"/>
      <c r="AY52" s="42"/>
      <c r="AZ52" s="40"/>
      <c r="BA52" s="39"/>
      <c r="BB52" s="39"/>
      <c r="BC52" s="41"/>
      <c r="BD52" s="42"/>
      <c r="BE52" s="42"/>
      <c r="BF52" s="40"/>
      <c r="BG52" s="39"/>
      <c r="BH52" s="39"/>
      <c r="BI52" s="41"/>
      <c r="BJ52" s="42"/>
      <c r="BK52" s="42"/>
      <c r="BL52" s="40"/>
      <c r="BM52" s="39"/>
      <c r="BN52" s="39"/>
      <c r="BO52" s="41"/>
    </row>
    <row r="53" spans="1:67" ht="15.75" customHeight="1" x14ac:dyDescent="0.25">
      <c r="A53" s="55"/>
      <c r="B53" s="26"/>
      <c r="C53" s="31" t="s">
        <v>64</v>
      </c>
      <c r="D53" s="32">
        <v>151.30000000000001</v>
      </c>
      <c r="E53" s="32">
        <v>84.3</v>
      </c>
      <c r="F53" s="32">
        <v>54.3</v>
      </c>
      <c r="G53" s="32">
        <v>69.3</v>
      </c>
      <c r="H53" s="32">
        <v>84.3</v>
      </c>
      <c r="I53" s="56"/>
      <c r="J53" s="57">
        <f t="shared" si="0"/>
        <v>55.717118307997346</v>
      </c>
      <c r="K53" s="57">
        <f t="shared" si="0"/>
        <v>100</v>
      </c>
      <c r="L53" s="42"/>
      <c r="M53" s="42"/>
      <c r="N53" s="42"/>
      <c r="O53" s="42"/>
      <c r="P53" s="40"/>
      <c r="Q53" s="39"/>
      <c r="R53" s="39"/>
      <c r="S53" s="41"/>
      <c r="T53" s="42"/>
      <c r="U53" s="42"/>
      <c r="V53" s="40"/>
      <c r="W53" s="39"/>
      <c r="X53" s="39"/>
      <c r="Y53" s="41"/>
      <c r="Z53" s="42"/>
      <c r="AA53" s="42"/>
      <c r="AB53" s="40"/>
      <c r="AC53" s="39"/>
      <c r="AD53" s="39"/>
      <c r="AE53" s="41"/>
      <c r="AF53" s="42"/>
      <c r="AG53" s="42"/>
      <c r="AH53" s="40"/>
      <c r="AI53" s="39"/>
      <c r="AJ53" s="39"/>
      <c r="AK53" s="41"/>
      <c r="AL53" s="42"/>
      <c r="AM53" s="42"/>
      <c r="AN53" s="40"/>
      <c r="AO53" s="39"/>
      <c r="AP53" s="39"/>
      <c r="AQ53" s="41"/>
      <c r="AR53" s="42"/>
      <c r="AS53" s="42"/>
      <c r="AT53" s="40"/>
      <c r="AU53" s="39"/>
      <c r="AV53" s="39"/>
      <c r="AW53" s="41"/>
      <c r="AX53" s="42"/>
      <c r="AY53" s="42"/>
      <c r="AZ53" s="40"/>
      <c r="BA53" s="39"/>
      <c r="BB53" s="39"/>
      <c r="BC53" s="41"/>
      <c r="BD53" s="42"/>
      <c r="BE53" s="42"/>
      <c r="BF53" s="40"/>
      <c r="BG53" s="39"/>
      <c r="BH53" s="39"/>
      <c r="BI53" s="41"/>
      <c r="BJ53" s="42"/>
      <c r="BK53" s="42"/>
      <c r="BL53" s="40"/>
      <c r="BM53" s="39"/>
      <c r="BN53" s="39"/>
      <c r="BO53" s="41"/>
    </row>
    <row r="54" spans="1:67" ht="15.75" customHeight="1" x14ac:dyDescent="0.25">
      <c r="A54" s="55"/>
      <c r="B54" s="26"/>
      <c r="C54" s="46" t="s">
        <v>65</v>
      </c>
      <c r="D54" s="44">
        <v>93.7</v>
      </c>
      <c r="E54" s="44">
        <v>93.7</v>
      </c>
      <c r="F54" s="44">
        <v>93.7</v>
      </c>
      <c r="G54" s="44">
        <v>93.7</v>
      </c>
      <c r="H54" s="44">
        <v>93.7</v>
      </c>
      <c r="I54" s="59"/>
      <c r="J54" s="60">
        <f t="shared" si="0"/>
        <v>100</v>
      </c>
      <c r="K54" s="60">
        <f t="shared" si="0"/>
        <v>100</v>
      </c>
      <c r="L54" s="42"/>
      <c r="M54" s="42"/>
      <c r="N54" s="42"/>
      <c r="O54" s="42"/>
      <c r="P54" s="40"/>
      <c r="Q54" s="39"/>
      <c r="R54" s="39"/>
      <c r="S54" s="41"/>
      <c r="T54" s="42"/>
      <c r="U54" s="42"/>
      <c r="V54" s="40"/>
      <c r="W54" s="39"/>
      <c r="X54" s="39"/>
      <c r="Y54" s="41"/>
      <c r="Z54" s="42"/>
      <c r="AA54" s="42"/>
      <c r="AB54" s="40"/>
      <c r="AC54" s="39"/>
      <c r="AD54" s="39"/>
      <c r="AE54" s="41"/>
      <c r="AF54" s="42"/>
      <c r="AG54" s="42"/>
      <c r="AH54" s="40"/>
      <c r="AI54" s="39"/>
      <c r="AJ54" s="39"/>
      <c r="AK54" s="41"/>
      <c r="AL54" s="42"/>
      <c r="AM54" s="42"/>
      <c r="AN54" s="40"/>
      <c r="AO54" s="39"/>
      <c r="AP54" s="39"/>
      <c r="AQ54" s="41"/>
      <c r="AR54" s="42"/>
      <c r="AS54" s="42"/>
      <c r="AT54" s="40"/>
      <c r="AU54" s="39"/>
      <c r="AV54" s="39"/>
      <c r="AW54" s="41"/>
      <c r="AX54" s="42"/>
      <c r="AY54" s="42"/>
      <c r="AZ54" s="40"/>
      <c r="BA54" s="39"/>
      <c r="BB54" s="39"/>
      <c r="BC54" s="41"/>
      <c r="BD54" s="42"/>
      <c r="BE54" s="42"/>
      <c r="BF54" s="40"/>
      <c r="BG54" s="39"/>
      <c r="BH54" s="39"/>
      <c r="BI54" s="41"/>
      <c r="BJ54" s="42"/>
      <c r="BK54" s="42"/>
      <c r="BL54" s="40"/>
      <c r="BM54" s="39"/>
      <c r="BN54" s="39"/>
      <c r="BO54" s="41"/>
    </row>
    <row r="55" spans="1:67" ht="15.75" customHeight="1" x14ac:dyDescent="0.25">
      <c r="A55" s="55"/>
      <c r="B55" s="22" t="s">
        <v>66</v>
      </c>
      <c r="C55" s="47"/>
      <c r="D55" s="23">
        <f>+D56</f>
        <v>7839.2145469999996</v>
      </c>
      <c r="E55" s="23">
        <f>+E56</f>
        <v>3186.5695394900004</v>
      </c>
      <c r="F55" s="23">
        <f>+F56</f>
        <v>1278.62463903</v>
      </c>
      <c r="G55" s="23">
        <f>+G56</f>
        <v>2329.6199502700001</v>
      </c>
      <c r="H55" s="23">
        <f>+H56</f>
        <v>3186.5695394900004</v>
      </c>
      <c r="I55" s="61"/>
      <c r="J55" s="62">
        <f t="shared" si="0"/>
        <v>40.649092079122561</v>
      </c>
      <c r="K55" s="62">
        <f t="shared" si="0"/>
        <v>100</v>
      </c>
      <c r="L55" s="42"/>
    </row>
    <row r="56" spans="1:67" ht="15.75" customHeight="1" x14ac:dyDescent="0.25">
      <c r="A56" s="55"/>
      <c r="B56" s="26"/>
      <c r="C56" s="39" t="s">
        <v>67</v>
      </c>
      <c r="D56" s="48">
        <v>7839.2145469999996</v>
      </c>
      <c r="E56" s="48">
        <v>3186.5695394900004</v>
      </c>
      <c r="F56" s="48">
        <v>1278.62463903</v>
      </c>
      <c r="G56" s="48">
        <v>2329.6199502700001</v>
      </c>
      <c r="H56" s="48">
        <v>3186.5695394900004</v>
      </c>
      <c r="I56" s="41"/>
      <c r="J56" s="64">
        <f t="shared" si="0"/>
        <v>40.649092079122561</v>
      </c>
      <c r="K56" s="64">
        <f t="shared" si="0"/>
        <v>100</v>
      </c>
      <c r="L56" s="42"/>
    </row>
    <row r="57" spans="1:67" ht="15.75" customHeight="1" x14ac:dyDescent="0.25">
      <c r="A57" s="16"/>
      <c r="B57" s="22" t="s">
        <v>68</v>
      </c>
      <c r="C57" s="47"/>
      <c r="D57" s="23">
        <f>+SUM(D58:D73)</f>
        <v>75160.367564999993</v>
      </c>
      <c r="E57" s="23">
        <f>+SUM(E58:E73)</f>
        <v>47671.037540819998</v>
      </c>
      <c r="F57" s="23">
        <f>+SUM(F58:F73)</f>
        <v>27418.510489679997</v>
      </c>
      <c r="G57" s="23">
        <f>+SUM(G58:G73)</f>
        <v>37570.705381269996</v>
      </c>
      <c r="H57" s="23">
        <f>+SUM(H58:H73)</f>
        <v>45959.369916600001</v>
      </c>
      <c r="I57" s="24"/>
      <c r="J57" s="25">
        <f t="shared" si="0"/>
        <v>61.148410266692132</v>
      </c>
      <c r="K57" s="25">
        <f t="shared" si="0"/>
        <v>96.409418144603379</v>
      </c>
    </row>
    <row r="58" spans="1:67" ht="25.5" x14ac:dyDescent="0.25">
      <c r="A58" s="16"/>
      <c r="B58" s="26"/>
      <c r="C58" s="27" t="s">
        <v>69</v>
      </c>
      <c r="D58" s="28">
        <v>720.27744900000005</v>
      </c>
      <c r="E58" s="28">
        <v>367.64479382000002</v>
      </c>
      <c r="F58" s="28">
        <v>204.03886369</v>
      </c>
      <c r="G58" s="28">
        <v>307.77238444</v>
      </c>
      <c r="H58" s="28">
        <v>362.95370370000001</v>
      </c>
      <c r="I58" s="29"/>
      <c r="J58" s="30">
        <f t="shared" si="0"/>
        <v>50.390818732962991</v>
      </c>
      <c r="K58" s="30">
        <f t="shared" si="0"/>
        <v>98.724015626263224</v>
      </c>
    </row>
    <row r="59" spans="1:67" ht="15.75" customHeight="1" x14ac:dyDescent="0.25">
      <c r="A59" s="16"/>
      <c r="B59" s="26"/>
      <c r="C59" s="31" t="s">
        <v>70</v>
      </c>
      <c r="D59" s="32">
        <v>1081.3706070000001</v>
      </c>
      <c r="E59" s="32">
        <v>581.89869985999997</v>
      </c>
      <c r="F59" s="32">
        <v>329.16014888999996</v>
      </c>
      <c r="G59" s="32">
        <v>479.31202204000004</v>
      </c>
      <c r="H59" s="32">
        <v>564.43053363000001</v>
      </c>
      <c r="I59" s="33"/>
      <c r="J59" s="34">
        <f t="shared" si="0"/>
        <v>52.195845714345367</v>
      </c>
      <c r="K59" s="34">
        <f t="shared" si="0"/>
        <v>96.998074366861005</v>
      </c>
      <c r="M59" s="42"/>
      <c r="N59" s="42"/>
      <c r="O59" s="42"/>
      <c r="P59" s="40"/>
      <c r="Q59" s="39"/>
      <c r="R59" s="39"/>
      <c r="S59" s="41"/>
      <c r="T59" s="42"/>
      <c r="U59" s="42"/>
      <c r="V59" s="40"/>
      <c r="W59" s="39"/>
      <c r="X59" s="39"/>
      <c r="Y59" s="41"/>
      <c r="Z59" s="42"/>
      <c r="AA59" s="42"/>
      <c r="AB59" s="40"/>
      <c r="AC59" s="39"/>
      <c r="AD59" s="39"/>
      <c r="AE59" s="41"/>
      <c r="AF59" s="42"/>
      <c r="AG59" s="42"/>
      <c r="AH59" s="40"/>
      <c r="AI59" s="39"/>
      <c r="AJ59" s="39"/>
      <c r="AK59" s="41"/>
      <c r="AL59" s="42"/>
      <c r="AM59" s="42"/>
      <c r="AN59" s="40"/>
      <c r="AO59" s="39"/>
      <c r="AP59" s="39"/>
      <c r="AQ59" s="41"/>
      <c r="AR59" s="42"/>
      <c r="AS59" s="42"/>
      <c r="AT59" s="40"/>
      <c r="AU59" s="39"/>
      <c r="AV59" s="39"/>
      <c r="AW59" s="41"/>
      <c r="AX59" s="42"/>
      <c r="AY59" s="42"/>
      <c r="AZ59" s="40"/>
      <c r="BA59" s="39"/>
      <c r="BB59" s="39"/>
      <c r="BC59" s="41"/>
      <c r="BD59" s="42"/>
      <c r="BE59" s="42"/>
      <c r="BF59" s="40"/>
      <c r="BG59" s="39"/>
      <c r="BH59" s="39"/>
      <c r="BI59" s="41"/>
      <c r="BJ59" s="42"/>
      <c r="BK59" s="42"/>
      <c r="BL59" s="40"/>
      <c r="BM59" s="39"/>
      <c r="BN59" s="39"/>
      <c r="BO59" s="41"/>
    </row>
    <row r="60" spans="1:67" ht="30" customHeight="1" x14ac:dyDescent="0.25">
      <c r="A60" s="16"/>
      <c r="B60" s="26"/>
      <c r="C60" s="31" t="s">
        <v>71</v>
      </c>
      <c r="D60" s="32">
        <v>1214.669549</v>
      </c>
      <c r="E60" s="32">
        <v>668.36749699999996</v>
      </c>
      <c r="F60" s="32">
        <v>420.84030799999999</v>
      </c>
      <c r="G60" s="32">
        <v>517.23798299999999</v>
      </c>
      <c r="H60" s="32">
        <v>668.36749699999996</v>
      </c>
      <c r="I60" s="33"/>
      <c r="J60" s="34">
        <f t="shared" si="0"/>
        <v>55.02463592260515</v>
      </c>
      <c r="K60" s="34">
        <f t="shared" si="0"/>
        <v>100</v>
      </c>
      <c r="M60" s="42"/>
      <c r="N60" s="42"/>
      <c r="O60" s="42"/>
      <c r="P60" s="40"/>
      <c r="Q60" s="39"/>
      <c r="R60" s="39"/>
      <c r="S60" s="41"/>
      <c r="T60" s="42"/>
      <c r="U60" s="42"/>
      <c r="V60" s="40"/>
      <c r="W60" s="39"/>
      <c r="X60" s="39"/>
      <c r="Y60" s="41"/>
      <c r="Z60" s="42"/>
      <c r="AA60" s="42"/>
      <c r="AB60" s="40"/>
      <c r="AC60" s="39"/>
      <c r="AD60" s="39"/>
      <c r="AE60" s="41"/>
      <c r="AF60" s="42"/>
      <c r="AG60" s="42"/>
      <c r="AH60" s="40"/>
      <c r="AI60" s="39"/>
      <c r="AJ60" s="39"/>
      <c r="AK60" s="41"/>
      <c r="AL60" s="42"/>
      <c r="AM60" s="42"/>
      <c r="AN60" s="40"/>
      <c r="AO60" s="39"/>
      <c r="AP60" s="39"/>
      <c r="AQ60" s="41"/>
      <c r="AR60" s="42"/>
      <c r="AS60" s="42"/>
      <c r="AT60" s="40"/>
      <c r="AU60" s="39"/>
      <c r="AV60" s="39"/>
      <c r="AW60" s="41"/>
      <c r="AX60" s="42"/>
      <c r="AY60" s="42"/>
      <c r="AZ60" s="40"/>
      <c r="BA60" s="39"/>
      <c r="BB60" s="39"/>
      <c r="BC60" s="41"/>
      <c r="BD60" s="42"/>
      <c r="BE60" s="42"/>
      <c r="BF60" s="40"/>
      <c r="BG60" s="39"/>
      <c r="BH60" s="39"/>
      <c r="BI60" s="41"/>
      <c r="BJ60" s="42"/>
      <c r="BK60" s="42"/>
      <c r="BL60" s="40"/>
      <c r="BM60" s="39"/>
      <c r="BN60" s="39"/>
      <c r="BO60" s="41"/>
    </row>
    <row r="61" spans="1:67" ht="30" customHeight="1" x14ac:dyDescent="0.25">
      <c r="A61" s="55"/>
      <c r="B61" s="26"/>
      <c r="C61" s="31" t="s">
        <v>72</v>
      </c>
      <c r="D61" s="32">
        <v>1180.581009</v>
      </c>
      <c r="E61" s="32">
        <v>559.56921</v>
      </c>
      <c r="F61" s="32">
        <v>350.06453499999998</v>
      </c>
      <c r="G61" s="32">
        <v>449.25068700000003</v>
      </c>
      <c r="H61" s="32">
        <v>557.03270999999995</v>
      </c>
      <c r="I61" s="56"/>
      <c r="J61" s="57">
        <f t="shared" si="0"/>
        <v>47.182929909386672</v>
      </c>
      <c r="K61" s="57">
        <f t="shared" si="0"/>
        <v>99.54670486605221</v>
      </c>
      <c r="L61" s="42"/>
      <c r="M61" s="42"/>
      <c r="N61" s="42"/>
      <c r="O61" s="42"/>
      <c r="P61" s="40"/>
      <c r="Q61" s="39"/>
      <c r="R61" s="39"/>
      <c r="S61" s="41"/>
      <c r="T61" s="42"/>
      <c r="U61" s="42"/>
      <c r="V61" s="40"/>
      <c r="W61" s="39"/>
      <c r="X61" s="39"/>
      <c r="Y61" s="41"/>
      <c r="Z61" s="42"/>
      <c r="AA61" s="42"/>
      <c r="AB61" s="40"/>
      <c r="AC61" s="39"/>
      <c r="AD61" s="39"/>
      <c r="AE61" s="41"/>
      <c r="AF61" s="42"/>
      <c r="AG61" s="42"/>
      <c r="AH61" s="40"/>
      <c r="AI61" s="39"/>
      <c r="AJ61" s="39"/>
      <c r="AK61" s="41"/>
      <c r="AL61" s="42"/>
      <c r="AM61" s="42"/>
      <c r="AN61" s="40"/>
      <c r="AO61" s="39"/>
      <c r="AP61" s="39"/>
      <c r="AQ61" s="41"/>
      <c r="AR61" s="42"/>
      <c r="AS61" s="42"/>
      <c r="AT61" s="40"/>
      <c r="AU61" s="39"/>
      <c r="AV61" s="39"/>
      <c r="AW61" s="41"/>
      <c r="AX61" s="42"/>
      <c r="AY61" s="42"/>
      <c r="AZ61" s="40"/>
      <c r="BA61" s="39"/>
      <c r="BB61" s="39"/>
      <c r="BC61" s="41"/>
      <c r="BD61" s="42"/>
      <c r="BE61" s="42"/>
      <c r="BF61" s="40"/>
      <c r="BG61" s="39"/>
      <c r="BH61" s="39"/>
      <c r="BI61" s="41"/>
      <c r="BJ61" s="42"/>
      <c r="BK61" s="42"/>
      <c r="BL61" s="40"/>
      <c r="BM61" s="39"/>
      <c r="BN61" s="39"/>
      <c r="BO61" s="41"/>
    </row>
    <row r="62" spans="1:67" ht="15.75" customHeight="1" x14ac:dyDescent="0.25">
      <c r="A62" s="55"/>
      <c r="B62" s="26"/>
      <c r="C62" s="31" t="s">
        <v>73</v>
      </c>
      <c r="D62" s="32">
        <v>796.55726000000004</v>
      </c>
      <c r="E62" s="32">
        <v>334.19633023</v>
      </c>
      <c r="F62" s="32">
        <v>133.29042539999998</v>
      </c>
      <c r="G62" s="32">
        <v>171.98519655999996</v>
      </c>
      <c r="H62" s="32">
        <v>323.30050205999993</v>
      </c>
      <c r="I62" s="56"/>
      <c r="J62" s="57">
        <f t="shared" si="0"/>
        <v>40.587226844181913</v>
      </c>
      <c r="K62" s="57">
        <f t="shared" si="0"/>
        <v>96.739692454880839</v>
      </c>
      <c r="L62" s="42"/>
      <c r="M62" s="42"/>
      <c r="N62" s="42"/>
      <c r="O62" s="42"/>
      <c r="P62" s="40"/>
      <c r="Q62" s="39"/>
      <c r="R62" s="39"/>
      <c r="S62" s="41"/>
      <c r="T62" s="42"/>
      <c r="U62" s="42"/>
      <c r="V62" s="40"/>
      <c r="W62" s="39"/>
      <c r="X62" s="39"/>
      <c r="Y62" s="41"/>
      <c r="Z62" s="42"/>
      <c r="AA62" s="42"/>
      <c r="AB62" s="40"/>
      <c r="AC62" s="39"/>
      <c r="AD62" s="39"/>
      <c r="AE62" s="41"/>
      <c r="AF62" s="42"/>
      <c r="AG62" s="42"/>
      <c r="AH62" s="40"/>
      <c r="AI62" s="39"/>
      <c r="AJ62" s="39"/>
      <c r="AK62" s="41"/>
      <c r="AL62" s="42"/>
      <c r="AM62" s="42"/>
      <c r="AN62" s="40"/>
      <c r="AO62" s="39"/>
      <c r="AP62" s="39"/>
      <c r="AQ62" s="41"/>
      <c r="AR62" s="42"/>
      <c r="AS62" s="42"/>
      <c r="AT62" s="40"/>
      <c r="AU62" s="39"/>
      <c r="AV62" s="39"/>
      <c r="AW62" s="41"/>
      <c r="AX62" s="42"/>
      <c r="AY62" s="42"/>
      <c r="AZ62" s="40"/>
      <c r="BA62" s="39"/>
      <c r="BB62" s="39"/>
      <c r="BC62" s="41"/>
      <c r="BD62" s="42"/>
      <c r="BE62" s="42"/>
      <c r="BF62" s="40"/>
      <c r="BG62" s="39"/>
      <c r="BH62" s="39"/>
      <c r="BI62" s="41"/>
      <c r="BJ62" s="42"/>
      <c r="BK62" s="42"/>
      <c r="BL62" s="40"/>
      <c r="BM62" s="39"/>
      <c r="BN62" s="39"/>
      <c r="BO62" s="41"/>
    </row>
    <row r="63" spans="1:67" ht="25.5" x14ac:dyDescent="0.25">
      <c r="A63" s="55"/>
      <c r="B63" s="26"/>
      <c r="C63" s="31" t="s">
        <v>74</v>
      </c>
      <c r="D63" s="32">
        <v>1894.5378619999999</v>
      </c>
      <c r="E63" s="32">
        <v>730.50967174000004</v>
      </c>
      <c r="F63" s="32">
        <v>441.44590868</v>
      </c>
      <c r="G63" s="32">
        <v>565.95387303999996</v>
      </c>
      <c r="H63" s="32">
        <v>713.58962478000001</v>
      </c>
      <c r="I63" s="56"/>
      <c r="J63" s="57">
        <f t="shared" si="0"/>
        <v>37.665630183114288</v>
      </c>
      <c r="K63" s="57">
        <f t="shared" si="0"/>
        <v>97.683802471814204</v>
      </c>
      <c r="L63" s="42"/>
      <c r="M63" s="42"/>
      <c r="N63" s="42"/>
      <c r="O63" s="42"/>
      <c r="P63" s="40"/>
      <c r="Q63" s="39"/>
      <c r="R63" s="39"/>
      <c r="S63" s="41"/>
      <c r="T63" s="42"/>
      <c r="U63" s="42"/>
      <c r="V63" s="40"/>
      <c r="W63" s="39"/>
      <c r="X63" s="39"/>
      <c r="Y63" s="41"/>
      <c r="Z63" s="42"/>
      <c r="AA63" s="42"/>
      <c r="AB63" s="40"/>
      <c r="AC63" s="39"/>
      <c r="AD63" s="39"/>
      <c r="AE63" s="41"/>
      <c r="AF63" s="42"/>
      <c r="AG63" s="42"/>
      <c r="AH63" s="40"/>
      <c r="AI63" s="39"/>
      <c r="AJ63" s="39"/>
      <c r="AK63" s="41"/>
      <c r="AL63" s="42"/>
      <c r="AM63" s="42"/>
      <c r="AN63" s="40"/>
      <c r="AO63" s="39"/>
      <c r="AP63" s="39"/>
      <c r="AQ63" s="41"/>
      <c r="AR63" s="42"/>
      <c r="AS63" s="42"/>
      <c r="AT63" s="40"/>
      <c r="AU63" s="39"/>
      <c r="AV63" s="39"/>
      <c r="AW63" s="41"/>
      <c r="AX63" s="42"/>
      <c r="AY63" s="42"/>
      <c r="AZ63" s="40"/>
      <c r="BA63" s="39"/>
      <c r="BB63" s="39"/>
      <c r="BC63" s="41"/>
      <c r="BD63" s="42"/>
      <c r="BE63" s="42"/>
      <c r="BF63" s="40"/>
      <c r="BG63" s="39"/>
      <c r="BH63" s="39"/>
      <c r="BI63" s="41"/>
      <c r="BJ63" s="42"/>
      <c r="BK63" s="42"/>
      <c r="BL63" s="40"/>
      <c r="BM63" s="39"/>
      <c r="BN63" s="39"/>
      <c r="BO63" s="41"/>
    </row>
    <row r="64" spans="1:67" ht="15.75" customHeight="1" x14ac:dyDescent="0.25">
      <c r="A64" s="55"/>
      <c r="B64" s="26"/>
      <c r="C64" s="31" t="s">
        <v>75</v>
      </c>
      <c r="D64" s="32">
        <v>4587.3726699999997</v>
      </c>
      <c r="E64" s="32">
        <v>3423.2201</v>
      </c>
      <c r="F64" s="32">
        <v>2391.52</v>
      </c>
      <c r="G64" s="32">
        <v>3423.22</v>
      </c>
      <c r="H64" s="32">
        <v>3423.22</v>
      </c>
      <c r="I64" s="56"/>
      <c r="J64" s="57">
        <f t="shared" si="0"/>
        <v>74.622670671314779</v>
      </c>
      <c r="K64" s="57">
        <f t="shared" si="0"/>
        <v>99.999997078773859</v>
      </c>
      <c r="L64" s="42"/>
    </row>
    <row r="65" spans="1:67" ht="15.75" customHeight="1" x14ac:dyDescent="0.25">
      <c r="A65" s="55"/>
      <c r="B65" s="26"/>
      <c r="C65" s="31" t="s">
        <v>76</v>
      </c>
      <c r="D65" s="32">
        <v>6309.0393190000004</v>
      </c>
      <c r="E65" s="32">
        <v>3892.9023992299994</v>
      </c>
      <c r="F65" s="32">
        <v>3620.2259190599998</v>
      </c>
      <c r="G65" s="32">
        <v>3799.7152935299991</v>
      </c>
      <c r="H65" s="32">
        <v>3850.7519913699998</v>
      </c>
      <c r="I65" s="56"/>
      <c r="J65" s="57">
        <f t="shared" si="0"/>
        <v>61.035473020008922</v>
      </c>
      <c r="K65" s="57">
        <f t="shared" si="0"/>
        <v>98.917249816786139</v>
      </c>
      <c r="L65" s="42"/>
      <c r="M65" s="42"/>
      <c r="N65" s="42"/>
      <c r="O65" s="42"/>
      <c r="P65" s="40"/>
      <c r="Q65" s="39"/>
      <c r="R65" s="39"/>
      <c r="S65" s="41"/>
      <c r="T65" s="42"/>
      <c r="U65" s="42"/>
      <c r="V65" s="40"/>
      <c r="W65" s="39"/>
      <c r="X65" s="39"/>
      <c r="Y65" s="41"/>
      <c r="Z65" s="42"/>
      <c r="AA65" s="42"/>
      <c r="AB65" s="40"/>
      <c r="AC65" s="39"/>
      <c r="AD65" s="39"/>
      <c r="AE65" s="41"/>
      <c r="AF65" s="42"/>
      <c r="AG65" s="42"/>
      <c r="AH65" s="40"/>
      <c r="AI65" s="39"/>
      <c r="AJ65" s="39"/>
      <c r="AK65" s="41"/>
      <c r="AL65" s="42"/>
      <c r="AM65" s="42"/>
      <c r="AN65" s="40"/>
      <c r="AO65" s="39"/>
      <c r="AP65" s="39"/>
      <c r="AQ65" s="41"/>
      <c r="AR65" s="42"/>
      <c r="AS65" s="42"/>
      <c r="AT65" s="40"/>
      <c r="AU65" s="39"/>
      <c r="AV65" s="39"/>
      <c r="AW65" s="41"/>
      <c r="AX65" s="42"/>
      <c r="AY65" s="42"/>
      <c r="AZ65" s="40"/>
      <c r="BA65" s="39"/>
      <c r="BB65" s="39"/>
      <c r="BC65" s="41"/>
      <c r="BD65" s="42"/>
      <c r="BE65" s="42"/>
      <c r="BF65" s="40"/>
      <c r="BG65" s="39"/>
      <c r="BH65" s="39"/>
      <c r="BI65" s="41"/>
      <c r="BJ65" s="42"/>
      <c r="BK65" s="42"/>
      <c r="BL65" s="40"/>
      <c r="BM65" s="39"/>
      <c r="BN65" s="39"/>
      <c r="BO65" s="41"/>
    </row>
    <row r="66" spans="1:67" ht="15.75" customHeight="1" x14ac:dyDescent="0.25">
      <c r="A66" s="55"/>
      <c r="B66" s="26"/>
      <c r="C66" s="31" t="s">
        <v>77</v>
      </c>
      <c r="D66" s="32">
        <v>12965.191675</v>
      </c>
      <c r="E66" s="32">
        <v>8308.2825500099989</v>
      </c>
      <c r="F66" s="32">
        <v>4949.2027081199994</v>
      </c>
      <c r="G66" s="32">
        <v>6726.0042711000006</v>
      </c>
      <c r="H66" s="32">
        <v>8140.1976637700009</v>
      </c>
      <c r="I66" s="56"/>
      <c r="J66" s="57">
        <f t="shared" si="0"/>
        <v>62.785015970618119</v>
      </c>
      <c r="K66" s="57">
        <f t="shared" si="0"/>
        <v>97.976899735556117</v>
      </c>
      <c r="L66" s="42"/>
      <c r="M66" s="42"/>
      <c r="N66" s="42"/>
      <c r="O66" s="42"/>
      <c r="P66" s="40"/>
      <c r="Q66" s="39"/>
      <c r="R66" s="39"/>
      <c r="S66" s="41"/>
      <c r="T66" s="42"/>
      <c r="U66" s="42"/>
      <c r="V66" s="40"/>
      <c r="W66" s="39"/>
      <c r="X66" s="39"/>
      <c r="Y66" s="41"/>
      <c r="Z66" s="42"/>
      <c r="AA66" s="42"/>
      <c r="AB66" s="40"/>
      <c r="AC66" s="39"/>
      <c r="AD66" s="39"/>
      <c r="AE66" s="41"/>
      <c r="AF66" s="42"/>
      <c r="AG66" s="42"/>
      <c r="AH66" s="40"/>
      <c r="AI66" s="39"/>
      <c r="AJ66" s="39"/>
      <c r="AK66" s="41"/>
      <c r="AL66" s="42"/>
      <c r="AM66" s="42"/>
      <c r="AN66" s="40"/>
      <c r="AO66" s="39"/>
      <c r="AP66" s="39"/>
      <c r="AQ66" s="41"/>
      <c r="AR66" s="42"/>
      <c r="AS66" s="42"/>
      <c r="AT66" s="40"/>
      <c r="AU66" s="39"/>
      <c r="AV66" s="39"/>
      <c r="AW66" s="41"/>
      <c r="AX66" s="42"/>
      <c r="AY66" s="42"/>
      <c r="AZ66" s="40"/>
      <c r="BA66" s="39"/>
      <c r="BB66" s="39"/>
      <c r="BC66" s="41"/>
      <c r="BD66" s="42"/>
      <c r="BE66" s="42"/>
      <c r="BF66" s="40"/>
      <c r="BG66" s="39"/>
      <c r="BH66" s="39"/>
      <c r="BI66" s="41"/>
      <c r="BJ66" s="42"/>
      <c r="BK66" s="42"/>
      <c r="BL66" s="40"/>
      <c r="BM66" s="39"/>
      <c r="BN66" s="39"/>
      <c r="BO66" s="41"/>
    </row>
    <row r="67" spans="1:67" ht="15.75" customHeight="1" x14ac:dyDescent="0.25">
      <c r="A67" s="55"/>
      <c r="B67" s="26"/>
      <c r="C67" s="31" t="s">
        <v>78</v>
      </c>
      <c r="D67" s="32">
        <v>20599.847598</v>
      </c>
      <c r="E67" s="32">
        <v>16963.484109090001</v>
      </c>
      <c r="F67" s="32">
        <v>8123.3079792500002</v>
      </c>
      <c r="G67" s="32">
        <v>12832.00511821</v>
      </c>
      <c r="H67" s="32">
        <v>15922.56996667</v>
      </c>
      <c r="I67" s="56"/>
      <c r="J67" s="57">
        <f t="shared" si="0"/>
        <v>77.294600801881145</v>
      </c>
      <c r="K67" s="57">
        <f t="shared" si="0"/>
        <v>93.863795104083479</v>
      </c>
      <c r="L67" s="42"/>
      <c r="M67" s="42"/>
      <c r="N67" s="42"/>
      <c r="O67" s="42"/>
      <c r="P67" s="40"/>
      <c r="Q67" s="39"/>
      <c r="R67" s="39"/>
      <c r="S67" s="41"/>
      <c r="T67" s="42"/>
      <c r="U67" s="42"/>
      <c r="V67" s="40"/>
      <c r="W67" s="39"/>
      <c r="X67" s="39"/>
      <c r="Y67" s="41"/>
      <c r="Z67" s="42"/>
      <c r="AA67" s="42"/>
      <c r="AB67" s="40"/>
      <c r="AC67" s="39"/>
      <c r="AD67" s="39"/>
      <c r="AE67" s="41"/>
      <c r="AF67" s="42"/>
      <c r="AG67" s="42"/>
      <c r="AH67" s="40"/>
      <c r="AI67" s="39"/>
      <c r="AJ67" s="39"/>
      <c r="AK67" s="41"/>
      <c r="AL67" s="42"/>
      <c r="AM67" s="42"/>
      <c r="AN67" s="40"/>
      <c r="AO67" s="39"/>
      <c r="AP67" s="39"/>
      <c r="AQ67" s="41"/>
      <c r="AR67" s="42"/>
      <c r="AS67" s="42"/>
      <c r="AT67" s="40"/>
      <c r="AU67" s="39"/>
      <c r="AV67" s="39"/>
      <c r="AW67" s="41"/>
      <c r="AX67" s="42"/>
      <c r="AY67" s="42"/>
      <c r="AZ67" s="40"/>
      <c r="BA67" s="39"/>
      <c r="BB67" s="39"/>
      <c r="BC67" s="41"/>
      <c r="BD67" s="42"/>
      <c r="BE67" s="42"/>
      <c r="BF67" s="40"/>
      <c r="BG67" s="39"/>
      <c r="BH67" s="39"/>
      <c r="BI67" s="41"/>
      <c r="BJ67" s="42"/>
      <c r="BK67" s="42"/>
      <c r="BL67" s="40"/>
      <c r="BM67" s="39"/>
      <c r="BN67" s="39"/>
      <c r="BO67" s="41"/>
    </row>
    <row r="68" spans="1:67" ht="15.75" customHeight="1" x14ac:dyDescent="0.25">
      <c r="A68" s="55"/>
      <c r="B68" s="26"/>
      <c r="C68" s="31" t="s">
        <v>79</v>
      </c>
      <c r="D68" s="32">
        <v>6205.205602</v>
      </c>
      <c r="E68" s="32">
        <v>2761.0335949300006</v>
      </c>
      <c r="F68" s="32">
        <v>465.43460332999996</v>
      </c>
      <c r="G68" s="32">
        <v>1097.6529908600003</v>
      </c>
      <c r="H68" s="32">
        <v>2511.4495783200005</v>
      </c>
      <c r="I68" s="56"/>
      <c r="J68" s="57">
        <f t="shared" si="0"/>
        <v>40.473269370970321</v>
      </c>
      <c r="K68" s="57">
        <f t="shared" si="0"/>
        <v>90.960486063324126</v>
      </c>
      <c r="L68" s="42"/>
      <c r="M68" s="42"/>
      <c r="N68" s="42"/>
      <c r="O68" s="42"/>
      <c r="P68" s="40"/>
      <c r="Q68" s="39"/>
      <c r="R68" s="39"/>
      <c r="S68" s="41"/>
      <c r="T68" s="42"/>
      <c r="U68" s="42"/>
      <c r="V68" s="40"/>
      <c r="W68" s="39"/>
      <c r="X68" s="39"/>
      <c r="Y68" s="41"/>
      <c r="Z68" s="42"/>
      <c r="AA68" s="42"/>
      <c r="AB68" s="40"/>
      <c r="AC68" s="39"/>
      <c r="AD68" s="39"/>
      <c r="AE68" s="41"/>
      <c r="AF68" s="42"/>
      <c r="AG68" s="42"/>
      <c r="AH68" s="40"/>
      <c r="AI68" s="39"/>
      <c r="AJ68" s="39"/>
      <c r="AK68" s="41"/>
      <c r="AL68" s="42"/>
      <c r="AM68" s="42"/>
      <c r="AN68" s="40"/>
      <c r="AO68" s="39"/>
      <c r="AP68" s="39"/>
      <c r="AQ68" s="41"/>
      <c r="AR68" s="42"/>
      <c r="AS68" s="42"/>
      <c r="AT68" s="40"/>
      <c r="AU68" s="39"/>
      <c r="AV68" s="39"/>
      <c r="AW68" s="41"/>
      <c r="AX68" s="42"/>
      <c r="AY68" s="42"/>
      <c r="AZ68" s="40"/>
      <c r="BA68" s="39"/>
      <c r="BB68" s="39"/>
      <c r="BC68" s="41"/>
      <c r="BD68" s="42"/>
      <c r="BE68" s="42"/>
      <c r="BF68" s="40"/>
      <c r="BG68" s="39"/>
      <c r="BH68" s="39"/>
      <c r="BI68" s="41"/>
      <c r="BJ68" s="42"/>
      <c r="BK68" s="42"/>
      <c r="BL68" s="40"/>
      <c r="BM68" s="39"/>
      <c r="BN68" s="39"/>
      <c r="BO68" s="41"/>
    </row>
    <row r="69" spans="1:67" ht="15.75" customHeight="1" x14ac:dyDescent="0.25">
      <c r="A69" s="55"/>
      <c r="B69" s="26"/>
      <c r="C69" s="31" t="s">
        <v>80</v>
      </c>
      <c r="D69" s="32">
        <v>2137.5258220000001</v>
      </c>
      <c r="E69" s="32">
        <v>565.50805518999994</v>
      </c>
      <c r="F69" s="32">
        <v>134.73880057</v>
      </c>
      <c r="G69" s="32">
        <v>237.69202991999998</v>
      </c>
      <c r="H69" s="32">
        <v>460.51196230000005</v>
      </c>
      <c r="I69" s="56"/>
      <c r="J69" s="57">
        <f t="shared" si="0"/>
        <v>21.544159025368725</v>
      </c>
      <c r="K69" s="57">
        <f t="shared" si="0"/>
        <v>81.433316125846659</v>
      </c>
      <c r="L69" s="42"/>
      <c r="M69" s="42"/>
      <c r="N69" s="42"/>
      <c r="O69" s="42"/>
      <c r="P69" s="40"/>
      <c r="Q69" s="39"/>
      <c r="R69" s="39"/>
      <c r="S69" s="41"/>
      <c r="T69" s="42"/>
      <c r="U69" s="42"/>
      <c r="V69" s="40"/>
      <c r="W69" s="39"/>
      <c r="X69" s="39"/>
      <c r="Y69" s="41"/>
      <c r="Z69" s="42"/>
      <c r="AA69" s="42"/>
      <c r="AB69" s="40"/>
      <c r="AC69" s="39"/>
      <c r="AD69" s="39"/>
      <c r="AE69" s="41"/>
      <c r="AF69" s="42"/>
      <c r="AG69" s="42"/>
      <c r="AH69" s="40"/>
      <c r="AI69" s="39"/>
      <c r="AJ69" s="39"/>
      <c r="AK69" s="41"/>
      <c r="AL69" s="42"/>
      <c r="AM69" s="42"/>
      <c r="AN69" s="40"/>
      <c r="AO69" s="39"/>
      <c r="AP69" s="39"/>
      <c r="AQ69" s="41"/>
      <c r="AR69" s="42"/>
      <c r="AS69" s="42"/>
      <c r="AT69" s="40"/>
      <c r="AU69" s="39"/>
      <c r="AV69" s="39"/>
      <c r="AW69" s="41"/>
      <c r="AX69" s="42"/>
      <c r="AY69" s="42"/>
      <c r="AZ69" s="40"/>
      <c r="BA69" s="39"/>
      <c r="BB69" s="39"/>
      <c r="BC69" s="41"/>
      <c r="BD69" s="42"/>
      <c r="BE69" s="42"/>
      <c r="BF69" s="40"/>
      <c r="BG69" s="39"/>
      <c r="BH69" s="39"/>
      <c r="BI69" s="41"/>
      <c r="BJ69" s="42"/>
      <c r="BK69" s="42"/>
      <c r="BL69" s="40"/>
      <c r="BM69" s="39"/>
      <c r="BN69" s="39"/>
      <c r="BO69" s="41"/>
    </row>
    <row r="70" spans="1:67" ht="15.75" customHeight="1" x14ac:dyDescent="0.25">
      <c r="A70" s="55"/>
      <c r="B70" s="26"/>
      <c r="C70" s="31" t="s">
        <v>81</v>
      </c>
      <c r="D70" s="32">
        <v>8072.1476990000001</v>
      </c>
      <c r="E70" s="32">
        <v>3705.5515488499996</v>
      </c>
      <c r="F70" s="32">
        <v>2679.6819187199999</v>
      </c>
      <c r="G70" s="32">
        <v>3203.1593523699999</v>
      </c>
      <c r="H70" s="32">
        <v>3675.8041173699994</v>
      </c>
      <c r="I70" s="56"/>
      <c r="J70" s="57">
        <f t="shared" si="0"/>
        <v>45.536878838643752</v>
      </c>
      <c r="K70" s="57">
        <f t="shared" si="0"/>
        <v>99.197219871648201</v>
      </c>
      <c r="L70" s="42"/>
      <c r="M70" s="42"/>
      <c r="N70" s="42"/>
      <c r="O70" s="42"/>
      <c r="P70" s="40"/>
      <c r="Q70" s="39"/>
      <c r="R70" s="39"/>
      <c r="S70" s="41"/>
      <c r="T70" s="42"/>
      <c r="U70" s="42"/>
      <c r="V70" s="40"/>
      <c r="W70" s="39"/>
      <c r="X70" s="39"/>
      <c r="Y70" s="41"/>
      <c r="Z70" s="42"/>
      <c r="AA70" s="42"/>
      <c r="AB70" s="40"/>
      <c r="AC70" s="39"/>
      <c r="AD70" s="39"/>
      <c r="AE70" s="41"/>
      <c r="AF70" s="42"/>
      <c r="AG70" s="42"/>
      <c r="AH70" s="40"/>
      <c r="AI70" s="39"/>
      <c r="AJ70" s="39"/>
      <c r="AK70" s="41"/>
      <c r="AL70" s="42"/>
      <c r="AM70" s="42"/>
      <c r="AN70" s="40"/>
      <c r="AO70" s="39"/>
      <c r="AP70" s="39"/>
      <c r="AQ70" s="41"/>
      <c r="AR70" s="42"/>
      <c r="AS70" s="42"/>
      <c r="AT70" s="40"/>
      <c r="AU70" s="39"/>
      <c r="AV70" s="39"/>
      <c r="AW70" s="41"/>
      <c r="AX70" s="42"/>
      <c r="AY70" s="42"/>
      <c r="AZ70" s="40"/>
      <c r="BA70" s="39"/>
      <c r="BB70" s="39"/>
      <c r="BC70" s="41"/>
      <c r="BD70" s="42"/>
      <c r="BE70" s="42"/>
      <c r="BF70" s="40"/>
      <c r="BG70" s="39"/>
      <c r="BH70" s="39"/>
      <c r="BI70" s="41"/>
      <c r="BJ70" s="42"/>
      <c r="BK70" s="42"/>
      <c r="BL70" s="40"/>
      <c r="BM70" s="39"/>
      <c r="BN70" s="39"/>
      <c r="BO70" s="41"/>
    </row>
    <row r="71" spans="1:67" ht="15.75" customHeight="1" x14ac:dyDescent="0.25">
      <c r="A71" s="55"/>
      <c r="B71" s="26"/>
      <c r="C71" s="31" t="s">
        <v>82</v>
      </c>
      <c r="D71" s="32">
        <v>1939</v>
      </c>
      <c r="E71" s="32">
        <v>2263.1923569300002</v>
      </c>
      <c r="F71" s="32">
        <v>1993.7103345900002</v>
      </c>
      <c r="G71" s="32">
        <v>2176.4219506800005</v>
      </c>
      <c r="H71" s="32">
        <v>2263.1913569300004</v>
      </c>
      <c r="I71" s="56"/>
      <c r="J71" s="57">
        <f t="shared" si="0"/>
        <v>116.71951299277981</v>
      </c>
      <c r="K71" s="57">
        <f t="shared" si="0"/>
        <v>99.999955814626333</v>
      </c>
      <c r="L71" s="42"/>
      <c r="M71" s="42"/>
      <c r="N71" s="42"/>
      <c r="O71" s="42"/>
      <c r="P71" s="40"/>
      <c r="Q71" s="39"/>
      <c r="R71" s="39"/>
      <c r="S71" s="41"/>
      <c r="T71" s="42"/>
      <c r="U71" s="42"/>
      <c r="V71" s="40"/>
      <c r="W71" s="39"/>
      <c r="X71" s="39"/>
      <c r="Y71" s="41"/>
      <c r="Z71" s="42"/>
      <c r="AA71" s="42"/>
      <c r="AB71" s="40"/>
      <c r="AC71" s="39"/>
      <c r="AD71" s="39"/>
      <c r="AE71" s="41"/>
      <c r="AF71" s="42"/>
      <c r="AG71" s="42"/>
      <c r="AH71" s="40"/>
      <c r="AI71" s="39"/>
      <c r="AJ71" s="39"/>
      <c r="AK71" s="41"/>
      <c r="AL71" s="42"/>
      <c r="AM71" s="42"/>
      <c r="AN71" s="40"/>
      <c r="AO71" s="39"/>
      <c r="AP71" s="39"/>
      <c r="AQ71" s="41"/>
      <c r="AR71" s="42"/>
      <c r="AS71" s="42"/>
      <c r="AT71" s="40"/>
      <c r="AU71" s="39"/>
      <c r="AV71" s="39"/>
      <c r="AW71" s="41"/>
      <c r="AX71" s="42"/>
      <c r="AY71" s="42"/>
      <c r="AZ71" s="40"/>
      <c r="BA71" s="39"/>
      <c r="BB71" s="39"/>
      <c r="BC71" s="41"/>
      <c r="BD71" s="42"/>
      <c r="BE71" s="42"/>
      <c r="BF71" s="40"/>
      <c r="BG71" s="39"/>
      <c r="BH71" s="39"/>
      <c r="BI71" s="41"/>
      <c r="BJ71" s="42"/>
      <c r="BK71" s="42"/>
      <c r="BL71" s="40"/>
      <c r="BM71" s="39"/>
      <c r="BN71" s="39"/>
      <c r="BO71" s="41"/>
    </row>
    <row r="72" spans="1:67" ht="30" customHeight="1" x14ac:dyDescent="0.25">
      <c r="A72" s="55"/>
      <c r="B72" s="26"/>
      <c r="C72" s="31" t="s">
        <v>83</v>
      </c>
      <c r="D72" s="32">
        <v>3593.1526020000001</v>
      </c>
      <c r="E72" s="32">
        <v>1753.3827192699998</v>
      </c>
      <c r="F72" s="32">
        <v>869.85576927</v>
      </c>
      <c r="G72" s="32">
        <v>925.79049299999997</v>
      </c>
      <c r="H72" s="32">
        <v>1736.8989354800001</v>
      </c>
      <c r="I72" s="56"/>
      <c r="J72" s="57">
        <f t="shared" ref="J72:K135" si="1">+IF(D72=0,"n.a.",IF(ABS((($H72/D72)*100)&gt;500),"-o-",((($H72/D72)*100))))</f>
        <v>48.339136348209017</v>
      </c>
      <c r="K72" s="57">
        <f t="shared" si="1"/>
        <v>99.059886720175811</v>
      </c>
      <c r="L72" s="42"/>
      <c r="M72" s="42"/>
      <c r="N72" s="42"/>
      <c r="O72" s="42"/>
      <c r="P72" s="40"/>
      <c r="Q72" s="39"/>
      <c r="R72" s="39"/>
      <c r="S72" s="41"/>
      <c r="T72" s="42"/>
      <c r="U72" s="42"/>
      <c r="V72" s="40"/>
      <c r="W72" s="39"/>
      <c r="X72" s="39"/>
      <c r="Y72" s="41"/>
      <c r="Z72" s="42"/>
      <c r="AA72" s="42"/>
      <c r="AB72" s="40"/>
      <c r="AC72" s="39"/>
      <c r="AD72" s="39"/>
      <c r="AE72" s="41"/>
      <c r="AF72" s="42"/>
      <c r="AG72" s="42"/>
      <c r="AH72" s="40"/>
      <c r="AI72" s="39"/>
      <c r="AJ72" s="39"/>
      <c r="AK72" s="41"/>
      <c r="AL72" s="42"/>
      <c r="AM72" s="42"/>
      <c r="AN72" s="40"/>
      <c r="AO72" s="39"/>
      <c r="AP72" s="39"/>
      <c r="AQ72" s="41"/>
      <c r="AR72" s="42"/>
      <c r="AS72" s="42"/>
      <c r="AT72" s="40"/>
      <c r="AU72" s="39"/>
      <c r="AV72" s="39"/>
      <c r="AW72" s="41"/>
      <c r="AX72" s="42"/>
      <c r="AY72" s="42"/>
      <c r="AZ72" s="40"/>
      <c r="BA72" s="39"/>
      <c r="BB72" s="39"/>
      <c r="BC72" s="41"/>
      <c r="BD72" s="42"/>
      <c r="BE72" s="42"/>
      <c r="BF72" s="40"/>
      <c r="BG72" s="39"/>
      <c r="BH72" s="39"/>
      <c r="BI72" s="41"/>
      <c r="BJ72" s="42"/>
      <c r="BK72" s="42"/>
      <c r="BL72" s="40"/>
      <c r="BM72" s="39"/>
      <c r="BN72" s="39"/>
      <c r="BO72" s="41"/>
    </row>
    <row r="73" spans="1:67" ht="30" customHeight="1" x14ac:dyDescent="0.25">
      <c r="A73" s="55"/>
      <c r="B73" s="26"/>
      <c r="C73" s="46" t="s">
        <v>84</v>
      </c>
      <c r="D73" s="44">
        <v>1863.890842</v>
      </c>
      <c r="E73" s="44">
        <v>792.29390467000007</v>
      </c>
      <c r="F73" s="44">
        <v>311.99226711</v>
      </c>
      <c r="G73" s="44">
        <v>657.53173551999998</v>
      </c>
      <c r="H73" s="44">
        <v>785.09977321999997</v>
      </c>
      <c r="I73" s="59"/>
      <c r="J73" s="60">
        <f t="shared" si="1"/>
        <v>42.121553233105054</v>
      </c>
      <c r="K73" s="60">
        <f t="shared" si="1"/>
        <v>99.09198702557272</v>
      </c>
      <c r="L73" s="42"/>
      <c r="M73" s="42"/>
      <c r="N73" s="42"/>
      <c r="O73" s="42"/>
      <c r="P73" s="40"/>
      <c r="Q73" s="39"/>
      <c r="R73" s="39"/>
      <c r="S73" s="41"/>
      <c r="T73" s="42"/>
      <c r="U73" s="42"/>
      <c r="V73" s="40"/>
      <c r="W73" s="39"/>
      <c r="X73" s="39"/>
      <c r="Y73" s="41"/>
      <c r="Z73" s="42"/>
      <c r="AA73" s="42"/>
      <c r="AB73" s="40"/>
      <c r="AC73" s="39"/>
      <c r="AD73" s="39"/>
      <c r="AE73" s="41"/>
      <c r="AF73" s="42"/>
      <c r="AG73" s="42"/>
      <c r="AH73" s="40"/>
      <c r="AI73" s="39"/>
      <c r="AJ73" s="39"/>
      <c r="AK73" s="41"/>
      <c r="AL73" s="42"/>
      <c r="AM73" s="42"/>
      <c r="AN73" s="40"/>
      <c r="AO73" s="39"/>
      <c r="AP73" s="39"/>
      <c r="AQ73" s="41"/>
      <c r="AR73" s="42"/>
      <c r="AS73" s="42"/>
      <c r="AT73" s="40"/>
      <c r="AU73" s="39"/>
      <c r="AV73" s="39"/>
      <c r="AW73" s="41"/>
      <c r="AX73" s="42"/>
      <c r="AY73" s="42"/>
      <c r="AZ73" s="40"/>
      <c r="BA73" s="39"/>
      <c r="BB73" s="39"/>
      <c r="BC73" s="41"/>
      <c r="BD73" s="42"/>
      <c r="BE73" s="42"/>
      <c r="BF73" s="40"/>
      <c r="BG73" s="39"/>
      <c r="BH73" s="39"/>
      <c r="BI73" s="41"/>
      <c r="BJ73" s="42"/>
      <c r="BK73" s="42"/>
      <c r="BL73" s="40"/>
      <c r="BM73" s="39"/>
      <c r="BN73" s="39"/>
      <c r="BO73" s="41"/>
    </row>
    <row r="74" spans="1:67" ht="15.75" customHeight="1" x14ac:dyDescent="0.25">
      <c r="A74" s="55"/>
      <c r="B74" s="22" t="s">
        <v>85</v>
      </c>
      <c r="C74" s="47"/>
      <c r="D74" s="23">
        <f>+D75+D81+D85+D87+D89+D96</f>
        <v>84259.710544000001</v>
      </c>
      <c r="E74" s="23">
        <f>+E75+E81+E85+E87+E89+E96</f>
        <v>34087.872727959999</v>
      </c>
      <c r="F74" s="23">
        <f>+F75+F81+F85+F87+F89+F96</f>
        <v>19396.863557910001</v>
      </c>
      <c r="G74" s="23">
        <f>+G75+G81+G85+G87+G89+G96</f>
        <v>26124.147596020004</v>
      </c>
      <c r="H74" s="23">
        <f>+H75+H81+H85+H87+H89+H96</f>
        <v>33815.314085519996</v>
      </c>
      <c r="I74" s="61"/>
      <c r="J74" s="62">
        <f t="shared" si="1"/>
        <v>40.132245728356502</v>
      </c>
      <c r="K74" s="62">
        <f t="shared" si="1"/>
        <v>99.200423433239237</v>
      </c>
      <c r="L74" s="42"/>
      <c r="M74" s="42"/>
      <c r="N74" s="42"/>
      <c r="O74" s="42"/>
      <c r="P74" s="40"/>
      <c r="Q74" s="39"/>
      <c r="R74" s="39"/>
      <c r="S74" s="41"/>
      <c r="T74" s="42"/>
      <c r="U74" s="42"/>
      <c r="V74" s="40"/>
      <c r="W74" s="39"/>
      <c r="X74" s="39"/>
      <c r="Y74" s="41"/>
      <c r="Z74" s="42"/>
      <c r="AA74" s="42"/>
      <c r="AB74" s="40"/>
      <c r="AC74" s="39"/>
      <c r="AD74" s="39"/>
      <c r="AE74" s="41"/>
      <c r="AF74" s="42"/>
      <c r="AG74" s="42"/>
      <c r="AH74" s="40"/>
      <c r="AI74" s="39"/>
      <c r="AJ74" s="39"/>
      <c r="AK74" s="41"/>
      <c r="AL74" s="42"/>
      <c r="AM74" s="42"/>
      <c r="AN74" s="40"/>
      <c r="AO74" s="39"/>
      <c r="AP74" s="39"/>
      <c r="AQ74" s="41"/>
      <c r="AR74" s="42"/>
      <c r="AS74" s="42"/>
      <c r="AT74" s="40"/>
      <c r="AU74" s="39"/>
      <c r="AV74" s="39"/>
      <c r="AW74" s="41"/>
      <c r="AX74" s="42"/>
      <c r="AY74" s="42"/>
      <c r="AZ74" s="40"/>
      <c r="BA74" s="39"/>
      <c r="BB74" s="39"/>
      <c r="BC74" s="41"/>
      <c r="BD74" s="42"/>
      <c r="BE74" s="42"/>
      <c r="BF74" s="40"/>
      <c r="BG74" s="39"/>
      <c r="BH74" s="39"/>
      <c r="BI74" s="41"/>
      <c r="BJ74" s="42"/>
      <c r="BK74" s="42"/>
      <c r="BL74" s="40"/>
      <c r="BM74" s="39"/>
      <c r="BN74" s="39"/>
      <c r="BO74" s="41"/>
    </row>
    <row r="75" spans="1:67" ht="15.75" customHeight="1" x14ac:dyDescent="0.25">
      <c r="A75" s="55"/>
      <c r="B75" s="26"/>
      <c r="C75" s="50" t="s">
        <v>86</v>
      </c>
      <c r="D75" s="51">
        <f>+SUM(D76:D80)</f>
        <v>30925.137334000003</v>
      </c>
      <c r="E75" s="51">
        <f>+SUM(E76:E80)</f>
        <v>12198.289562709999</v>
      </c>
      <c r="F75" s="51">
        <f>+SUM(F76:F80)</f>
        <v>7213.8046170699999</v>
      </c>
      <c r="G75" s="51">
        <f>+SUM(G76:G80)</f>
        <v>8924.7382830299994</v>
      </c>
      <c r="H75" s="51">
        <f>+SUM(H76:H80)</f>
        <v>12195.397197139999</v>
      </c>
      <c r="I75" s="65"/>
      <c r="J75" s="66">
        <f t="shared" si="1"/>
        <v>39.435224055519463</v>
      </c>
      <c r="K75" s="66">
        <f t="shared" si="1"/>
        <v>99.976288761181394</v>
      </c>
      <c r="L75" s="42"/>
      <c r="M75" s="42"/>
      <c r="N75" s="42"/>
      <c r="O75" s="42"/>
      <c r="P75" s="40"/>
      <c r="Q75" s="39"/>
      <c r="R75" s="39"/>
      <c r="S75" s="41"/>
      <c r="T75" s="42"/>
      <c r="U75" s="42"/>
      <c r="V75" s="40"/>
      <c r="W75" s="39"/>
      <c r="X75" s="39"/>
      <c r="Y75" s="41"/>
      <c r="Z75" s="42"/>
      <c r="AA75" s="42"/>
      <c r="AB75" s="40"/>
      <c r="AC75" s="39"/>
      <c r="AD75" s="39"/>
      <c r="AE75" s="41"/>
      <c r="AF75" s="42"/>
      <c r="AG75" s="42"/>
      <c r="AH75" s="40"/>
      <c r="AI75" s="39"/>
      <c r="AJ75" s="39"/>
      <c r="AK75" s="41"/>
      <c r="AL75" s="42"/>
      <c r="AM75" s="42"/>
      <c r="AN75" s="40"/>
      <c r="AO75" s="39"/>
      <c r="AP75" s="39"/>
      <c r="AQ75" s="41"/>
      <c r="AR75" s="42"/>
      <c r="AS75" s="42"/>
      <c r="AT75" s="40"/>
      <c r="AU75" s="39"/>
      <c r="AV75" s="39"/>
      <c r="AW75" s="41"/>
      <c r="AX75" s="42"/>
      <c r="AY75" s="42"/>
      <c r="AZ75" s="40"/>
      <c r="BA75" s="39"/>
      <c r="BB75" s="39"/>
      <c r="BC75" s="41"/>
      <c r="BD75" s="42"/>
      <c r="BE75" s="42"/>
      <c r="BF75" s="40"/>
      <c r="BG75" s="39"/>
      <c r="BH75" s="39"/>
      <c r="BI75" s="41"/>
      <c r="BJ75" s="42"/>
      <c r="BK75" s="42"/>
      <c r="BL75" s="40"/>
      <c r="BM75" s="39"/>
      <c r="BN75" s="39"/>
      <c r="BO75" s="41"/>
    </row>
    <row r="76" spans="1:67" ht="45" customHeight="1" x14ac:dyDescent="0.25">
      <c r="A76" s="55"/>
      <c r="B76" s="26"/>
      <c r="C76" s="54" t="s">
        <v>87</v>
      </c>
      <c r="D76" s="32">
        <v>55.379492999999997</v>
      </c>
      <c r="E76" s="32">
        <v>24.28262539</v>
      </c>
      <c r="F76" s="32">
        <v>16.236740360000002</v>
      </c>
      <c r="G76" s="32">
        <v>20.33196216</v>
      </c>
      <c r="H76" s="32">
        <v>24.28262539</v>
      </c>
      <c r="I76" s="56"/>
      <c r="J76" s="57">
        <f t="shared" si="1"/>
        <v>43.847684539112706</v>
      </c>
      <c r="K76" s="57">
        <f t="shared" si="1"/>
        <v>100</v>
      </c>
      <c r="L76" s="42"/>
      <c r="M76" s="42"/>
      <c r="N76" s="42"/>
      <c r="O76" s="42"/>
      <c r="P76" s="40"/>
      <c r="Q76" s="39"/>
      <c r="R76" s="39"/>
      <c r="S76" s="41"/>
      <c r="T76" s="42"/>
      <c r="U76" s="42"/>
      <c r="V76" s="40"/>
      <c r="W76" s="39"/>
      <c r="X76" s="39"/>
      <c r="Y76" s="41"/>
      <c r="Z76" s="42"/>
      <c r="AA76" s="42"/>
      <c r="AB76" s="40"/>
      <c r="AC76" s="39"/>
      <c r="AD76" s="39"/>
      <c r="AE76" s="41"/>
      <c r="AF76" s="42"/>
      <c r="AG76" s="42"/>
      <c r="AH76" s="40"/>
      <c r="AI76" s="39"/>
      <c r="AJ76" s="39"/>
      <c r="AK76" s="41"/>
      <c r="AL76" s="42"/>
      <c r="AM76" s="42"/>
      <c r="AN76" s="40"/>
      <c r="AO76" s="39"/>
      <c r="AP76" s="39"/>
      <c r="AQ76" s="41"/>
      <c r="AR76" s="42"/>
      <c r="AS76" s="42"/>
      <c r="AT76" s="40"/>
      <c r="AU76" s="39"/>
      <c r="AV76" s="39"/>
      <c r="AW76" s="41"/>
      <c r="AX76" s="42"/>
      <c r="AY76" s="42"/>
      <c r="AZ76" s="40"/>
      <c r="BA76" s="39"/>
      <c r="BB76" s="39"/>
      <c r="BC76" s="41"/>
      <c r="BD76" s="42"/>
      <c r="BE76" s="42"/>
      <c r="BF76" s="40"/>
      <c r="BG76" s="39"/>
      <c r="BH76" s="39"/>
      <c r="BI76" s="41"/>
      <c r="BJ76" s="42"/>
      <c r="BK76" s="42"/>
      <c r="BL76" s="40"/>
      <c r="BM76" s="39"/>
      <c r="BN76" s="39"/>
      <c r="BO76" s="41"/>
    </row>
    <row r="77" spans="1:67" ht="45" customHeight="1" x14ac:dyDescent="0.25">
      <c r="A77" s="55"/>
      <c r="B77" s="26"/>
      <c r="C77" s="54" t="s">
        <v>88</v>
      </c>
      <c r="D77" s="32">
        <v>5094.9655979999998</v>
      </c>
      <c r="E77" s="32">
        <v>2167.9598266100002</v>
      </c>
      <c r="F77" s="32">
        <v>1423.6057668599999</v>
      </c>
      <c r="G77" s="32">
        <v>1543.7456835100002</v>
      </c>
      <c r="H77" s="32">
        <v>2167.87107315</v>
      </c>
      <c r="I77" s="56"/>
      <c r="J77" s="57">
        <f t="shared" si="1"/>
        <v>42.549277938225643</v>
      </c>
      <c r="K77" s="57">
        <f t="shared" si="1"/>
        <v>99.995906129859478</v>
      </c>
      <c r="L77" s="42"/>
      <c r="M77" s="42"/>
      <c r="N77" s="42"/>
      <c r="O77" s="42"/>
      <c r="P77" s="40"/>
      <c r="Q77" s="39"/>
      <c r="R77" s="39"/>
      <c r="S77" s="41"/>
      <c r="T77" s="42"/>
      <c r="U77" s="42"/>
      <c r="V77" s="40"/>
      <c r="W77" s="39"/>
      <c r="X77" s="39"/>
      <c r="Y77" s="41"/>
      <c r="Z77" s="42"/>
      <c r="AA77" s="42"/>
      <c r="AB77" s="40"/>
      <c r="AC77" s="39"/>
      <c r="AD77" s="39"/>
      <c r="AE77" s="41"/>
      <c r="AF77" s="42"/>
      <c r="AG77" s="42"/>
      <c r="AH77" s="40"/>
      <c r="AI77" s="39"/>
      <c r="AJ77" s="39"/>
      <c r="AK77" s="41"/>
      <c r="AL77" s="42"/>
      <c r="AM77" s="42"/>
      <c r="AN77" s="40"/>
      <c r="AO77" s="39"/>
      <c r="AP77" s="39"/>
      <c r="AQ77" s="41"/>
      <c r="AR77" s="42"/>
      <c r="AS77" s="42"/>
      <c r="AT77" s="40"/>
      <c r="AU77" s="39"/>
      <c r="AV77" s="39"/>
      <c r="AW77" s="41"/>
      <c r="AX77" s="42"/>
      <c r="AY77" s="42"/>
      <c r="AZ77" s="40"/>
      <c r="BA77" s="39"/>
      <c r="BB77" s="39"/>
      <c r="BC77" s="41"/>
      <c r="BD77" s="42"/>
      <c r="BE77" s="42"/>
      <c r="BF77" s="40"/>
      <c r="BG77" s="39"/>
      <c r="BH77" s="39"/>
      <c r="BI77" s="41"/>
      <c r="BJ77" s="42"/>
      <c r="BK77" s="42"/>
      <c r="BL77" s="40"/>
      <c r="BM77" s="39"/>
      <c r="BN77" s="39"/>
      <c r="BO77" s="41"/>
    </row>
    <row r="78" spans="1:67" ht="15.75" customHeight="1" x14ac:dyDescent="0.25">
      <c r="A78" s="55"/>
      <c r="B78" s="26"/>
      <c r="C78" s="54" t="s">
        <v>89</v>
      </c>
      <c r="D78" s="32">
        <v>1493.6220860000001</v>
      </c>
      <c r="E78" s="32">
        <v>825.75988633999975</v>
      </c>
      <c r="F78" s="32">
        <v>296.44099784999997</v>
      </c>
      <c r="G78" s="32">
        <v>647.55619153000021</v>
      </c>
      <c r="H78" s="32">
        <v>825.72201652000001</v>
      </c>
      <c r="I78" s="56"/>
      <c r="J78" s="57">
        <f t="shared" si="1"/>
        <v>55.283195411988572</v>
      </c>
      <c r="K78" s="57">
        <f t="shared" si="1"/>
        <v>99.995413942887495</v>
      </c>
      <c r="L78" s="42"/>
      <c r="M78" s="42"/>
      <c r="N78" s="42"/>
      <c r="O78" s="42"/>
      <c r="P78" s="40"/>
      <c r="Q78" s="39"/>
      <c r="R78" s="39"/>
      <c r="S78" s="41"/>
      <c r="T78" s="42"/>
      <c r="U78" s="42"/>
      <c r="V78" s="40"/>
      <c r="W78" s="39"/>
      <c r="X78" s="39"/>
      <c r="Y78" s="41"/>
      <c r="Z78" s="42"/>
      <c r="AA78" s="42"/>
      <c r="AB78" s="40"/>
      <c r="AC78" s="39"/>
      <c r="AD78" s="39"/>
      <c r="AE78" s="41"/>
      <c r="AF78" s="42"/>
      <c r="AG78" s="42"/>
      <c r="AH78" s="40"/>
      <c r="AI78" s="39"/>
      <c r="AJ78" s="39"/>
      <c r="AK78" s="41"/>
      <c r="AL78" s="42"/>
      <c r="AM78" s="42"/>
      <c r="AN78" s="40"/>
      <c r="AO78" s="39"/>
      <c r="AP78" s="39"/>
      <c r="AQ78" s="41"/>
      <c r="AR78" s="42"/>
      <c r="AS78" s="42"/>
      <c r="AT78" s="40"/>
      <c r="AU78" s="39"/>
      <c r="AV78" s="39"/>
      <c r="AW78" s="41"/>
      <c r="AX78" s="42"/>
      <c r="AY78" s="42"/>
      <c r="AZ78" s="40"/>
      <c r="BA78" s="39"/>
      <c r="BB78" s="39"/>
      <c r="BC78" s="41"/>
      <c r="BD78" s="42"/>
      <c r="BE78" s="42"/>
      <c r="BF78" s="40"/>
      <c r="BG78" s="39"/>
      <c r="BH78" s="39"/>
      <c r="BI78" s="41"/>
      <c r="BJ78" s="42"/>
      <c r="BK78" s="42"/>
      <c r="BL78" s="40"/>
      <c r="BM78" s="39"/>
      <c r="BN78" s="39"/>
      <c r="BO78" s="41"/>
    </row>
    <row r="79" spans="1:67" ht="15.75" customHeight="1" x14ac:dyDescent="0.25">
      <c r="A79" s="55"/>
      <c r="B79" s="26"/>
      <c r="C79" s="54" t="s">
        <v>90</v>
      </c>
      <c r="D79" s="32">
        <v>22883.970157</v>
      </c>
      <c r="E79" s="32">
        <v>8641.3980191599985</v>
      </c>
      <c r="F79" s="32">
        <v>5103.2009597800006</v>
      </c>
      <c r="G79" s="32">
        <v>6271.4216733999992</v>
      </c>
      <c r="H79" s="32">
        <v>8639.4249561999986</v>
      </c>
      <c r="I79" s="56"/>
      <c r="J79" s="57">
        <f t="shared" si="1"/>
        <v>37.753173496240017</v>
      </c>
      <c r="K79" s="57">
        <f t="shared" si="1"/>
        <v>99.977167317653638</v>
      </c>
      <c r="L79" s="42"/>
      <c r="M79" s="42"/>
      <c r="N79" s="42"/>
      <c r="O79" s="42"/>
      <c r="P79" s="40"/>
      <c r="Q79" s="39"/>
      <c r="R79" s="39"/>
      <c r="S79" s="41"/>
      <c r="T79" s="42"/>
      <c r="U79" s="42"/>
      <c r="V79" s="40"/>
      <c r="W79" s="39"/>
      <c r="X79" s="39"/>
      <c r="Y79" s="41"/>
      <c r="Z79" s="42"/>
      <c r="AA79" s="42"/>
      <c r="AB79" s="40"/>
      <c r="AC79" s="39"/>
      <c r="AD79" s="39"/>
      <c r="AE79" s="41"/>
      <c r="AF79" s="42"/>
      <c r="AG79" s="42"/>
      <c r="AH79" s="40"/>
      <c r="AI79" s="39"/>
      <c r="AJ79" s="39"/>
      <c r="AK79" s="41"/>
      <c r="AL79" s="42"/>
      <c r="AM79" s="42"/>
      <c r="AN79" s="40"/>
      <c r="AO79" s="39"/>
      <c r="AP79" s="39"/>
      <c r="AQ79" s="41"/>
      <c r="AR79" s="42"/>
      <c r="AS79" s="42"/>
      <c r="AT79" s="40"/>
      <c r="AU79" s="39"/>
      <c r="AV79" s="39"/>
      <c r="AW79" s="41"/>
      <c r="AX79" s="42"/>
      <c r="AY79" s="42"/>
      <c r="AZ79" s="40"/>
      <c r="BA79" s="39"/>
      <c r="BB79" s="39"/>
      <c r="BC79" s="41"/>
      <c r="BD79" s="42"/>
      <c r="BE79" s="42"/>
      <c r="BF79" s="40"/>
      <c r="BG79" s="39"/>
      <c r="BH79" s="39"/>
      <c r="BI79" s="41"/>
      <c r="BJ79" s="42"/>
      <c r="BK79" s="42"/>
      <c r="BL79" s="40"/>
      <c r="BM79" s="39"/>
      <c r="BN79" s="39"/>
      <c r="BO79" s="41"/>
    </row>
    <row r="80" spans="1:67" ht="45" customHeight="1" x14ac:dyDescent="0.25">
      <c r="A80" s="55"/>
      <c r="B80" s="26"/>
      <c r="C80" s="54" t="s">
        <v>91</v>
      </c>
      <c r="D80" s="32">
        <v>1397.2</v>
      </c>
      <c r="E80" s="32">
        <v>538.88920521</v>
      </c>
      <c r="F80" s="32">
        <v>374.32015221999995</v>
      </c>
      <c r="G80" s="32">
        <v>441.68277242999994</v>
      </c>
      <c r="H80" s="32">
        <v>538.09652587999994</v>
      </c>
      <c r="I80" s="56"/>
      <c r="J80" s="57">
        <f t="shared" si="1"/>
        <v>38.512491116518746</v>
      </c>
      <c r="K80" s="57">
        <f t="shared" si="1"/>
        <v>99.852904952940904</v>
      </c>
      <c r="L80" s="42"/>
      <c r="M80" s="42"/>
      <c r="N80" s="42"/>
      <c r="O80" s="42"/>
      <c r="P80" s="40"/>
      <c r="Q80" s="39"/>
      <c r="R80" s="39"/>
      <c r="S80" s="41"/>
      <c r="T80" s="42"/>
      <c r="U80" s="42"/>
      <c r="V80" s="40"/>
      <c r="W80" s="39"/>
      <c r="X80" s="39"/>
      <c r="Y80" s="41"/>
      <c r="Z80" s="42"/>
      <c r="AA80" s="42"/>
      <c r="AB80" s="40"/>
      <c r="AC80" s="39"/>
      <c r="AD80" s="39"/>
      <c r="AE80" s="41"/>
      <c r="AF80" s="42"/>
      <c r="AG80" s="42"/>
      <c r="AH80" s="40"/>
      <c r="AI80" s="39"/>
      <c r="AJ80" s="39"/>
      <c r="AK80" s="41"/>
      <c r="AL80" s="42"/>
      <c r="AM80" s="42"/>
      <c r="AN80" s="40"/>
      <c r="AO80" s="39"/>
      <c r="AP80" s="39"/>
      <c r="AQ80" s="41"/>
      <c r="AR80" s="42"/>
      <c r="AS80" s="42"/>
      <c r="AT80" s="40"/>
      <c r="AU80" s="39"/>
      <c r="AV80" s="39"/>
      <c r="AW80" s="41"/>
      <c r="AX80" s="42"/>
      <c r="AY80" s="42"/>
      <c r="AZ80" s="40"/>
      <c r="BA80" s="39"/>
      <c r="BB80" s="39"/>
      <c r="BC80" s="41"/>
      <c r="BD80" s="42"/>
      <c r="BE80" s="42"/>
      <c r="BF80" s="40"/>
      <c r="BG80" s="39"/>
      <c r="BH80" s="39"/>
      <c r="BI80" s="41"/>
      <c r="BJ80" s="42"/>
      <c r="BK80" s="42"/>
      <c r="BL80" s="40"/>
      <c r="BM80" s="39"/>
      <c r="BN80" s="39"/>
      <c r="BO80" s="41"/>
    </row>
    <row r="81" spans="1:252" s="58" customFormat="1" ht="15.75" customHeight="1" x14ac:dyDescent="0.25">
      <c r="A81" s="55"/>
      <c r="B81" s="26"/>
      <c r="C81" s="68" t="s">
        <v>92</v>
      </c>
      <c r="D81" s="69">
        <f>+SUM(D82:D84)</f>
        <v>18707.676394999999</v>
      </c>
      <c r="E81" s="69">
        <f>+SUM(E82:E84)</f>
        <v>7237.0005742799995</v>
      </c>
      <c r="F81" s="69">
        <f>+SUM(F82:F84)</f>
        <v>3643.7454365899998</v>
      </c>
      <c r="G81" s="69">
        <f>+SUM(G82:G84)</f>
        <v>5229.6909334599995</v>
      </c>
      <c r="H81" s="69">
        <f>+SUM(H82:H84)</f>
        <v>7229.30853888</v>
      </c>
      <c r="I81" s="70"/>
      <c r="J81" s="71">
        <f t="shared" si="1"/>
        <v>38.643540684786366</v>
      </c>
      <c r="K81" s="71">
        <f t="shared" si="1"/>
        <v>99.893712383727916</v>
      </c>
      <c r="L81" s="42"/>
      <c r="M81" s="42"/>
      <c r="N81" s="42"/>
      <c r="O81" s="42"/>
      <c r="P81" s="40"/>
      <c r="Q81" s="39"/>
      <c r="R81" s="39"/>
      <c r="S81" s="41"/>
      <c r="T81" s="42"/>
      <c r="U81" s="42"/>
      <c r="V81" s="40"/>
      <c r="W81" s="39"/>
      <c r="X81" s="39"/>
      <c r="Y81" s="41"/>
      <c r="Z81" s="42"/>
      <c r="AA81" s="42"/>
      <c r="AB81" s="40"/>
      <c r="AC81" s="39"/>
      <c r="AD81" s="39"/>
      <c r="AE81" s="41"/>
      <c r="AF81" s="42"/>
      <c r="AG81" s="42"/>
      <c r="AH81" s="40"/>
      <c r="AI81" s="39"/>
      <c r="AJ81" s="39"/>
      <c r="AK81" s="41"/>
      <c r="AL81" s="42"/>
      <c r="AM81" s="42"/>
      <c r="AN81" s="40"/>
      <c r="AO81" s="39"/>
      <c r="AP81" s="39"/>
      <c r="AQ81" s="41"/>
      <c r="AR81" s="42"/>
      <c r="AS81" s="42"/>
      <c r="AT81" s="40"/>
      <c r="AU81" s="39"/>
      <c r="AV81" s="39"/>
      <c r="AW81" s="41"/>
      <c r="AX81" s="42"/>
      <c r="AY81" s="42"/>
      <c r="AZ81" s="40"/>
      <c r="BA81" s="39"/>
      <c r="BB81" s="39"/>
      <c r="BC81" s="41"/>
      <c r="BD81" s="42"/>
      <c r="BE81" s="42"/>
      <c r="BF81" s="40"/>
      <c r="BG81" s="39"/>
      <c r="BH81" s="39"/>
      <c r="BI81" s="41"/>
      <c r="BJ81" s="42"/>
      <c r="BK81" s="42"/>
      <c r="BL81" s="40"/>
      <c r="BM81" s="39"/>
      <c r="BN81" s="39"/>
      <c r="BO81" s="41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</row>
    <row r="82" spans="1:252" ht="30" customHeight="1" x14ac:dyDescent="0.25">
      <c r="A82" s="55"/>
      <c r="B82" s="26"/>
      <c r="C82" s="54" t="s">
        <v>93</v>
      </c>
      <c r="D82" s="32">
        <v>14615.976395</v>
      </c>
      <c r="E82" s="32">
        <v>4706.2080494100001</v>
      </c>
      <c r="F82" s="32">
        <v>2526.3208604700003</v>
      </c>
      <c r="G82" s="32">
        <v>3491.498302089999</v>
      </c>
      <c r="H82" s="32">
        <v>4699.1722966999996</v>
      </c>
      <c r="I82" s="56"/>
      <c r="J82" s="57">
        <f t="shared" si="1"/>
        <v>32.150929706670475</v>
      </c>
      <c r="K82" s="57">
        <f t="shared" si="1"/>
        <v>99.850500601840537</v>
      </c>
      <c r="L82" s="42"/>
      <c r="M82" s="42"/>
      <c r="N82" s="42"/>
      <c r="O82" s="42"/>
      <c r="P82" s="40"/>
      <c r="Q82" s="39"/>
      <c r="R82" s="39"/>
      <c r="S82" s="41"/>
      <c r="T82" s="42"/>
      <c r="U82" s="42"/>
      <c r="V82" s="40"/>
      <c r="W82" s="39"/>
      <c r="X82" s="39"/>
      <c r="Y82" s="41"/>
      <c r="Z82" s="42"/>
      <c r="AA82" s="42"/>
      <c r="AB82" s="40"/>
      <c r="AC82" s="39"/>
      <c r="AD82" s="39"/>
      <c r="AE82" s="41"/>
      <c r="AF82" s="42"/>
      <c r="AG82" s="42"/>
      <c r="AH82" s="40"/>
      <c r="AI82" s="39"/>
      <c r="AJ82" s="39"/>
      <c r="AK82" s="41"/>
      <c r="AL82" s="42"/>
      <c r="AM82" s="42"/>
      <c r="AN82" s="40"/>
      <c r="AO82" s="39"/>
      <c r="AP82" s="39"/>
      <c r="AQ82" s="41"/>
      <c r="AR82" s="42"/>
      <c r="AS82" s="42"/>
      <c r="AT82" s="40"/>
      <c r="AU82" s="39"/>
      <c r="AV82" s="39"/>
      <c r="AW82" s="41"/>
      <c r="AX82" s="42"/>
      <c r="AY82" s="42"/>
      <c r="AZ82" s="40"/>
      <c r="BA82" s="39"/>
      <c r="BB82" s="39"/>
      <c r="BC82" s="41"/>
      <c r="BD82" s="42"/>
      <c r="BE82" s="42"/>
      <c r="BF82" s="40"/>
      <c r="BG82" s="39"/>
      <c r="BH82" s="39"/>
      <c r="BI82" s="41"/>
      <c r="BJ82" s="42"/>
      <c r="BK82" s="42"/>
      <c r="BL82" s="40"/>
      <c r="BM82" s="39"/>
      <c r="BN82" s="39"/>
      <c r="BO82" s="41"/>
    </row>
    <row r="83" spans="1:252" ht="30" customHeight="1" x14ac:dyDescent="0.25">
      <c r="A83" s="55"/>
      <c r="B83" s="26"/>
      <c r="C83" s="54" t="s">
        <v>94</v>
      </c>
      <c r="D83" s="32">
        <v>3791.7</v>
      </c>
      <c r="E83" s="32">
        <v>2417.3764447599997</v>
      </c>
      <c r="F83" s="32">
        <v>1069.1290449099999</v>
      </c>
      <c r="G83" s="32">
        <v>1669.3944314600003</v>
      </c>
      <c r="H83" s="32">
        <v>2416.7593140700001</v>
      </c>
      <c r="I83" s="56"/>
      <c r="J83" s="57">
        <f t="shared" si="1"/>
        <v>63.73814684890683</v>
      </c>
      <c r="K83" s="57">
        <f t="shared" si="1"/>
        <v>99.974471055538856</v>
      </c>
      <c r="L83" s="42"/>
    </row>
    <row r="84" spans="1:252" ht="30" customHeight="1" x14ac:dyDescent="0.25">
      <c r="A84" s="55"/>
      <c r="B84" s="26"/>
      <c r="C84" s="54" t="s">
        <v>95</v>
      </c>
      <c r="D84" s="32">
        <v>300</v>
      </c>
      <c r="E84" s="32">
        <v>113.41608010999997</v>
      </c>
      <c r="F84" s="32">
        <v>48.295531209999979</v>
      </c>
      <c r="G84" s="32">
        <v>68.79819990999998</v>
      </c>
      <c r="H84" s="32">
        <v>113.37692810999995</v>
      </c>
      <c r="I84" s="56"/>
      <c r="J84" s="57">
        <f t="shared" si="1"/>
        <v>37.792309369999984</v>
      </c>
      <c r="K84" s="57">
        <f t="shared" si="1"/>
        <v>99.965479321836867</v>
      </c>
      <c r="L84" s="42"/>
    </row>
    <row r="85" spans="1:252" ht="15.75" customHeight="1" x14ac:dyDescent="0.25">
      <c r="A85" s="16"/>
      <c r="B85" s="26"/>
      <c r="C85" s="68" t="s">
        <v>96</v>
      </c>
      <c r="D85" s="69">
        <f>+D86</f>
        <v>1799.5</v>
      </c>
      <c r="E85" s="69">
        <f>+E86</f>
        <v>644.52141971999993</v>
      </c>
      <c r="F85" s="69">
        <f>+F86</f>
        <v>316.99693446999999</v>
      </c>
      <c r="G85" s="69">
        <f>+G86</f>
        <v>483.77525949</v>
      </c>
      <c r="H85" s="69">
        <f>+H86</f>
        <v>644.42575494000005</v>
      </c>
      <c r="I85" s="72"/>
      <c r="J85" s="73">
        <f t="shared" si="1"/>
        <v>35.811378435120872</v>
      </c>
      <c r="K85" s="73">
        <f t="shared" si="1"/>
        <v>99.985157238057127</v>
      </c>
    </row>
    <row r="86" spans="1:252" ht="15.75" customHeight="1" x14ac:dyDescent="0.25">
      <c r="A86" s="16"/>
      <c r="B86" s="26"/>
      <c r="C86" s="54" t="s">
        <v>96</v>
      </c>
      <c r="D86" s="32">
        <v>1799.5</v>
      </c>
      <c r="E86" s="32">
        <v>644.52141971999993</v>
      </c>
      <c r="F86" s="32">
        <v>316.99693446999999</v>
      </c>
      <c r="G86" s="32">
        <v>483.77525949</v>
      </c>
      <c r="H86" s="32">
        <v>644.42575494000005</v>
      </c>
      <c r="I86" s="33"/>
      <c r="J86" s="34">
        <f t="shared" si="1"/>
        <v>35.811378435120872</v>
      </c>
      <c r="K86" s="34">
        <f t="shared" si="1"/>
        <v>99.985157238057127</v>
      </c>
    </row>
    <row r="87" spans="1:252" ht="15.75" customHeight="1" x14ac:dyDescent="0.25">
      <c r="A87" s="16"/>
      <c r="B87" s="26"/>
      <c r="C87" s="68" t="s">
        <v>97</v>
      </c>
      <c r="D87" s="69">
        <f>+D88</f>
        <v>14873.319197000001</v>
      </c>
      <c r="E87" s="69">
        <f>+E88</f>
        <v>8054.8866527099999</v>
      </c>
      <c r="F87" s="69">
        <f>+F88</f>
        <v>4809.4948375599997</v>
      </c>
      <c r="G87" s="69">
        <f>+G88</f>
        <v>6398.3835846000011</v>
      </c>
      <c r="H87" s="69">
        <f>+H88</f>
        <v>7868.9602425499997</v>
      </c>
      <c r="I87" s="72"/>
      <c r="J87" s="73">
        <f t="shared" si="1"/>
        <v>52.90655124336466</v>
      </c>
      <c r="K87" s="73">
        <f t="shared" si="1"/>
        <v>97.691756343989695</v>
      </c>
    </row>
    <row r="88" spans="1:252" ht="15.75" customHeight="1" x14ac:dyDescent="0.25">
      <c r="A88" s="16"/>
      <c r="B88" s="26"/>
      <c r="C88" s="54" t="s">
        <v>98</v>
      </c>
      <c r="D88" s="32">
        <v>14873.319197000001</v>
      </c>
      <c r="E88" s="32">
        <v>8054.8866527099999</v>
      </c>
      <c r="F88" s="32">
        <v>4809.4948375599997</v>
      </c>
      <c r="G88" s="32">
        <v>6398.3835846000011</v>
      </c>
      <c r="H88" s="32">
        <v>7868.9602425499997</v>
      </c>
      <c r="I88" s="33"/>
      <c r="J88" s="34">
        <f t="shared" si="1"/>
        <v>52.90655124336466</v>
      </c>
      <c r="K88" s="34">
        <f t="shared" si="1"/>
        <v>97.691756343989695</v>
      </c>
    </row>
    <row r="89" spans="1:252" ht="28.5" x14ac:dyDescent="0.25">
      <c r="A89" s="16"/>
      <c r="B89" s="26"/>
      <c r="C89" s="68" t="s">
        <v>99</v>
      </c>
      <c r="D89" s="69">
        <f>+SUM(D90:D95)</f>
        <v>14870.577617999999</v>
      </c>
      <c r="E89" s="69">
        <f>+SUM(E90:E95)</f>
        <v>4463.6677659999987</v>
      </c>
      <c r="F89" s="69">
        <f>+SUM(F90:F95)</f>
        <v>2529.4687935900001</v>
      </c>
      <c r="G89" s="69">
        <f>+SUM(G90:G95)</f>
        <v>3804.2666783900004</v>
      </c>
      <c r="H89" s="69">
        <f>+SUM(H90:H95)</f>
        <v>4463.5053594699993</v>
      </c>
      <c r="I89" s="72"/>
      <c r="J89" s="73">
        <f t="shared" si="1"/>
        <v>30.01568247131959</v>
      </c>
      <c r="K89" s="73">
        <f t="shared" si="1"/>
        <v>99.996361590097806</v>
      </c>
    </row>
    <row r="90" spans="1:252" ht="15.75" customHeight="1" x14ac:dyDescent="0.25">
      <c r="A90" s="16"/>
      <c r="B90" s="26"/>
      <c r="C90" s="54" t="s">
        <v>100</v>
      </c>
      <c r="D90" s="32">
        <v>2309.7076849999999</v>
      </c>
      <c r="E90" s="32">
        <v>1087.8189548299993</v>
      </c>
      <c r="F90" s="32">
        <v>748.53325509999991</v>
      </c>
      <c r="G90" s="32">
        <v>944.03643382999974</v>
      </c>
      <c r="H90" s="32">
        <v>1088.0531921499994</v>
      </c>
      <c r="I90" s="33"/>
      <c r="J90" s="34">
        <f t="shared" si="1"/>
        <v>47.107830969961007</v>
      </c>
      <c r="K90" s="34">
        <f t="shared" si="1"/>
        <v>100.02153274852954</v>
      </c>
    </row>
    <row r="91" spans="1:252" ht="25.5" x14ac:dyDescent="0.25">
      <c r="A91" s="16"/>
      <c r="B91" s="26"/>
      <c r="C91" s="54" t="s">
        <v>101</v>
      </c>
      <c r="D91" s="32">
        <v>4984.0236910000003</v>
      </c>
      <c r="E91" s="32">
        <v>618.0865835300001</v>
      </c>
      <c r="F91" s="32">
        <v>420.59780846000012</v>
      </c>
      <c r="G91" s="32">
        <v>515.28571385000009</v>
      </c>
      <c r="H91" s="32">
        <v>618.08184706000009</v>
      </c>
      <c r="I91" s="33"/>
      <c r="J91" s="34">
        <f t="shared" si="1"/>
        <v>12.401262220645412</v>
      </c>
      <c r="K91" s="34">
        <f t="shared" si="1"/>
        <v>99.999233688268561</v>
      </c>
    </row>
    <row r="92" spans="1:252" ht="15.75" customHeight="1" x14ac:dyDescent="0.25">
      <c r="A92" s="16"/>
      <c r="B92" s="26"/>
      <c r="C92" s="54" t="s">
        <v>102</v>
      </c>
      <c r="D92" s="32">
        <v>2942.6537549999998</v>
      </c>
      <c r="E92" s="32">
        <v>694.28171813000006</v>
      </c>
      <c r="F92" s="32">
        <v>555.36468341000011</v>
      </c>
      <c r="G92" s="32">
        <v>663.21583451000004</v>
      </c>
      <c r="H92" s="32">
        <v>694.27682341999991</v>
      </c>
      <c r="I92" s="33"/>
      <c r="J92" s="34">
        <f t="shared" si="1"/>
        <v>23.593561500068496</v>
      </c>
      <c r="K92" s="34">
        <f t="shared" si="1"/>
        <v>99.999294996559414</v>
      </c>
    </row>
    <row r="93" spans="1:252" ht="15.75" customHeight="1" x14ac:dyDescent="0.25">
      <c r="A93" s="16"/>
      <c r="B93" s="26"/>
      <c r="C93" s="54" t="s">
        <v>103</v>
      </c>
      <c r="D93" s="32">
        <v>580.11781199999996</v>
      </c>
      <c r="E93" s="32">
        <v>340.82834013000002</v>
      </c>
      <c r="F93" s="32">
        <v>226.73221902</v>
      </c>
      <c r="G93" s="32">
        <v>231.01803396</v>
      </c>
      <c r="H93" s="32">
        <v>340.82834013000002</v>
      </c>
      <c r="I93" s="33"/>
      <c r="J93" s="34">
        <f t="shared" si="1"/>
        <v>58.751573056336362</v>
      </c>
      <c r="K93" s="34">
        <f t="shared" si="1"/>
        <v>100</v>
      </c>
    </row>
    <row r="94" spans="1:252" ht="15.75" customHeight="1" x14ac:dyDescent="0.25">
      <c r="A94" s="16"/>
      <c r="B94" s="26"/>
      <c r="C94" s="54" t="s">
        <v>104</v>
      </c>
      <c r="D94" s="32">
        <v>244</v>
      </c>
      <c r="E94" s="32">
        <v>20.530080350000002</v>
      </c>
      <c r="F94" s="32">
        <v>20.206441449999996</v>
      </c>
      <c r="G94" s="32">
        <v>20.206441449999996</v>
      </c>
      <c r="H94" s="32">
        <v>20.530080349999995</v>
      </c>
      <c r="I94" s="33"/>
      <c r="J94" s="34">
        <f t="shared" si="1"/>
        <v>8.4139673565573752</v>
      </c>
      <c r="K94" s="34">
        <f t="shared" si="1"/>
        <v>99.999999999999972</v>
      </c>
    </row>
    <row r="95" spans="1:252" ht="15.75" customHeight="1" x14ac:dyDescent="0.25">
      <c r="A95" s="16"/>
      <c r="B95" s="26"/>
      <c r="C95" s="54" t="s">
        <v>105</v>
      </c>
      <c r="D95" s="32">
        <v>3810.0746749999998</v>
      </c>
      <c r="E95" s="32">
        <v>1702.1220890299996</v>
      </c>
      <c r="F95" s="32">
        <v>558.03438614999993</v>
      </c>
      <c r="G95" s="32">
        <v>1430.5042207899999</v>
      </c>
      <c r="H95" s="32">
        <v>1701.73507636</v>
      </c>
      <c r="I95" s="33"/>
      <c r="J95" s="34">
        <f t="shared" si="1"/>
        <v>44.664087229733887</v>
      </c>
      <c r="K95" s="34">
        <f t="shared" si="1"/>
        <v>99.977262931226036</v>
      </c>
    </row>
    <row r="96" spans="1:252" s="6" customFormat="1" ht="15.75" customHeight="1" x14ac:dyDescent="0.25">
      <c r="A96" s="16"/>
      <c r="B96" s="26"/>
      <c r="C96" s="68" t="s">
        <v>106</v>
      </c>
      <c r="D96" s="69">
        <f>+D97</f>
        <v>3083.5</v>
      </c>
      <c r="E96" s="69">
        <f>+E97</f>
        <v>1489.5067525399998</v>
      </c>
      <c r="F96" s="69">
        <f>+F97</f>
        <v>883.35293863000015</v>
      </c>
      <c r="G96" s="69">
        <f>+G97</f>
        <v>1283.2928570499998</v>
      </c>
      <c r="H96" s="69">
        <f>+H97</f>
        <v>1413.7169925399999</v>
      </c>
      <c r="I96" s="72"/>
      <c r="J96" s="73">
        <f t="shared" si="1"/>
        <v>45.847802579536236</v>
      </c>
      <c r="K96" s="73">
        <f t="shared" si="1"/>
        <v>94.911754520698992</v>
      </c>
      <c r="L96" s="3"/>
    </row>
    <row r="97" spans="1:252" ht="15.75" customHeight="1" x14ac:dyDescent="0.25">
      <c r="A97" s="16"/>
      <c r="B97" s="26"/>
      <c r="C97" s="74" t="s">
        <v>106</v>
      </c>
      <c r="D97" s="44">
        <v>3083.5</v>
      </c>
      <c r="E97" s="44">
        <v>1489.5067525399998</v>
      </c>
      <c r="F97" s="44">
        <v>883.35293863000015</v>
      </c>
      <c r="G97" s="44">
        <v>1283.2928570499998</v>
      </c>
      <c r="H97" s="44">
        <v>1413.7169925399999</v>
      </c>
      <c r="I97" s="75"/>
      <c r="J97" s="76">
        <f t="shared" si="1"/>
        <v>45.847802579536236</v>
      </c>
      <c r="K97" s="76">
        <f t="shared" si="1"/>
        <v>94.911754520698992</v>
      </c>
    </row>
    <row r="98" spans="1:252" ht="15.75" customHeight="1" x14ac:dyDescent="0.25">
      <c r="A98" s="16"/>
      <c r="B98" s="22" t="s">
        <v>107</v>
      </c>
      <c r="C98" s="47"/>
      <c r="D98" s="23">
        <f>+SUM(D99:D115)</f>
        <v>17769.009277999998</v>
      </c>
      <c r="E98" s="23">
        <f>+SUM(E99:E115)</f>
        <v>9294.0905774599996</v>
      </c>
      <c r="F98" s="23">
        <f>+SUM(F99:F115)</f>
        <v>5041.293036170001</v>
      </c>
      <c r="G98" s="23">
        <f>+SUM(G99:G115)</f>
        <v>7107.6638461100001</v>
      </c>
      <c r="H98" s="23">
        <f>+SUM(H99:H115)</f>
        <v>9261.3676889300004</v>
      </c>
      <c r="I98" s="24"/>
      <c r="J98" s="25">
        <f t="shared" si="1"/>
        <v>52.120900743726885</v>
      </c>
      <c r="K98" s="25">
        <f t="shared" si="1"/>
        <v>99.647917262509168</v>
      </c>
    </row>
    <row r="99" spans="1:252" s="6" customFormat="1" ht="15.75" customHeight="1" x14ac:dyDescent="0.25">
      <c r="A99" s="16"/>
      <c r="B99" s="26"/>
      <c r="C99" s="27" t="s">
        <v>108</v>
      </c>
      <c r="D99" s="28">
        <v>325.79550999999998</v>
      </c>
      <c r="E99" s="28">
        <v>129.96740955999971</v>
      </c>
      <c r="F99" s="28">
        <v>80.662861159999963</v>
      </c>
      <c r="G99" s="28">
        <v>103.88507570999998</v>
      </c>
      <c r="H99" s="28">
        <v>126.51345256999979</v>
      </c>
      <c r="I99" s="29"/>
      <c r="J99" s="30">
        <f t="shared" si="1"/>
        <v>38.83216578706066</v>
      </c>
      <c r="K99" s="30">
        <f t="shared" si="1"/>
        <v>97.342443769793391</v>
      </c>
      <c r="L99" s="3"/>
    </row>
    <row r="100" spans="1:252" s="6" customFormat="1" ht="30" customHeight="1" x14ac:dyDescent="0.25">
      <c r="A100" s="16"/>
      <c r="B100" s="26"/>
      <c r="C100" s="31" t="s">
        <v>109</v>
      </c>
      <c r="D100" s="32">
        <v>277.18313699999999</v>
      </c>
      <c r="E100" s="32">
        <v>105.20140631000005</v>
      </c>
      <c r="F100" s="32">
        <v>65.147794699999977</v>
      </c>
      <c r="G100" s="32">
        <v>84.875839499999955</v>
      </c>
      <c r="H100" s="32">
        <v>103.37685750000006</v>
      </c>
      <c r="I100" s="33"/>
      <c r="J100" s="34">
        <f t="shared" si="1"/>
        <v>37.295507446399981</v>
      </c>
      <c r="K100" s="34">
        <f t="shared" si="1"/>
        <v>98.265661197889742</v>
      </c>
      <c r="L100" s="3"/>
    </row>
    <row r="101" spans="1:252" s="6" customFormat="1" ht="45" customHeight="1" x14ac:dyDescent="0.25">
      <c r="A101" s="16"/>
      <c r="B101" s="26"/>
      <c r="C101" s="31" t="s">
        <v>110</v>
      </c>
      <c r="D101" s="32">
        <v>397.49271900000002</v>
      </c>
      <c r="E101" s="32">
        <v>157.97027208</v>
      </c>
      <c r="F101" s="32">
        <v>98.978986830000011</v>
      </c>
      <c r="G101" s="32">
        <v>131.10420984999996</v>
      </c>
      <c r="H101" s="32">
        <v>156.65985850000004</v>
      </c>
      <c r="I101" s="33"/>
      <c r="J101" s="34">
        <f t="shared" si="1"/>
        <v>39.412007066222522</v>
      </c>
      <c r="K101" s="34">
        <f t="shared" si="1"/>
        <v>99.170468238899829</v>
      </c>
      <c r="L101" s="3"/>
    </row>
    <row r="102" spans="1:252" s="6" customFormat="1" ht="30" customHeight="1" x14ac:dyDescent="0.25">
      <c r="A102" s="16"/>
      <c r="B102" s="26"/>
      <c r="C102" s="31" t="s">
        <v>111</v>
      </c>
      <c r="D102" s="32">
        <v>926.21481500000004</v>
      </c>
      <c r="E102" s="32">
        <v>435.72929964999997</v>
      </c>
      <c r="F102" s="32">
        <v>270.45479806999998</v>
      </c>
      <c r="G102" s="32">
        <v>320.91059416000002</v>
      </c>
      <c r="H102" s="32">
        <v>435.64764720000011</v>
      </c>
      <c r="I102" s="33"/>
      <c r="J102" s="34">
        <f t="shared" si="1"/>
        <v>47.035270883677249</v>
      </c>
      <c r="K102" s="34">
        <f t="shared" si="1"/>
        <v>99.9812607391641</v>
      </c>
      <c r="L102" s="3"/>
    </row>
    <row r="103" spans="1:252" s="6" customFormat="1" ht="45" customHeight="1" x14ac:dyDescent="0.25">
      <c r="A103" s="16"/>
      <c r="B103" s="26"/>
      <c r="C103" s="31" t="s">
        <v>112</v>
      </c>
      <c r="D103" s="32">
        <v>70.826413000000002</v>
      </c>
      <c r="E103" s="32">
        <v>28.187198419999998</v>
      </c>
      <c r="F103" s="32">
        <v>18.932781649999995</v>
      </c>
      <c r="G103" s="32">
        <v>23.618084059999997</v>
      </c>
      <c r="H103" s="32">
        <v>27.566664600000003</v>
      </c>
      <c r="I103" s="33"/>
      <c r="J103" s="34">
        <f t="shared" si="1"/>
        <v>38.921446720731154</v>
      </c>
      <c r="K103" s="34">
        <f t="shared" si="1"/>
        <v>97.798526087077533</v>
      </c>
      <c r="L103" s="3"/>
    </row>
    <row r="104" spans="1:252" s="6" customFormat="1" ht="30" customHeight="1" x14ac:dyDescent="0.25">
      <c r="A104" s="16"/>
      <c r="B104" s="26"/>
      <c r="C104" s="31" t="s">
        <v>113</v>
      </c>
      <c r="D104" s="32">
        <v>1048.0667960000001</v>
      </c>
      <c r="E104" s="32">
        <v>201.02914541999996</v>
      </c>
      <c r="F104" s="32">
        <v>129.97448747000004</v>
      </c>
      <c r="G104" s="32">
        <v>167.91746180999999</v>
      </c>
      <c r="H104" s="32">
        <v>195.13535193999999</v>
      </c>
      <c r="I104" s="33"/>
      <c r="J104" s="34">
        <f t="shared" si="1"/>
        <v>18.618598803506028</v>
      </c>
      <c r="K104" s="34">
        <f t="shared" si="1"/>
        <v>97.068189556451443</v>
      </c>
      <c r="L104" s="3"/>
    </row>
    <row r="105" spans="1:252" s="6" customFormat="1" ht="30" customHeight="1" x14ac:dyDescent="0.25">
      <c r="A105" s="16"/>
      <c r="B105" s="26"/>
      <c r="C105" s="31" t="s">
        <v>114</v>
      </c>
      <c r="D105" s="32">
        <v>811.05287999999996</v>
      </c>
      <c r="E105" s="32">
        <v>524.52973599000006</v>
      </c>
      <c r="F105" s="32">
        <v>468.23394106000006</v>
      </c>
      <c r="G105" s="32">
        <v>496.10903962000015</v>
      </c>
      <c r="H105" s="32">
        <v>523.96553022000012</v>
      </c>
      <c r="I105" s="33"/>
      <c r="J105" s="34">
        <f t="shared" si="1"/>
        <v>64.603128000729143</v>
      </c>
      <c r="K105" s="34">
        <f t="shared" si="1"/>
        <v>99.892435884700589</v>
      </c>
      <c r="L105" s="3"/>
    </row>
    <row r="106" spans="1:252" s="77" customFormat="1" ht="30" customHeight="1" x14ac:dyDescent="0.25">
      <c r="A106" s="16"/>
      <c r="B106" s="26"/>
      <c r="C106" s="31" t="s">
        <v>115</v>
      </c>
      <c r="D106" s="32">
        <v>387.78076499999997</v>
      </c>
      <c r="E106" s="32">
        <v>150.06405818000002</v>
      </c>
      <c r="F106" s="32">
        <v>82.013795399999992</v>
      </c>
      <c r="G106" s="32">
        <v>108.06047149</v>
      </c>
      <c r="H106" s="32">
        <v>147.69064387</v>
      </c>
      <c r="I106" s="33"/>
      <c r="J106" s="34">
        <f t="shared" si="1"/>
        <v>38.086119065240389</v>
      </c>
      <c r="K106" s="34">
        <f t="shared" si="1"/>
        <v>98.418399223115017</v>
      </c>
      <c r="L106" s="3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</row>
    <row r="107" spans="1:252" s="6" customFormat="1" ht="30" customHeight="1" x14ac:dyDescent="0.25">
      <c r="A107" s="16"/>
      <c r="B107" s="26"/>
      <c r="C107" s="31" t="s">
        <v>116</v>
      </c>
      <c r="D107" s="32">
        <v>73.966345000000004</v>
      </c>
      <c r="E107" s="32">
        <v>30.568244010000004</v>
      </c>
      <c r="F107" s="32">
        <v>19.770440110000003</v>
      </c>
      <c r="G107" s="32">
        <v>25.325963020000014</v>
      </c>
      <c r="H107" s="32">
        <v>30.460533670000004</v>
      </c>
      <c r="I107" s="33"/>
      <c r="J107" s="34">
        <f t="shared" si="1"/>
        <v>41.181612623957555</v>
      </c>
      <c r="K107" s="34">
        <f t="shared" si="1"/>
        <v>99.647639753317975</v>
      </c>
      <c r="L107" s="3"/>
    </row>
    <row r="108" spans="1:252" s="6" customFormat="1" ht="15.75" customHeight="1" x14ac:dyDescent="0.25">
      <c r="A108" s="16"/>
      <c r="B108" s="26"/>
      <c r="C108" s="31" t="s">
        <v>117</v>
      </c>
      <c r="D108" s="32">
        <v>204.94857300000001</v>
      </c>
      <c r="E108" s="32">
        <v>198.80871976999998</v>
      </c>
      <c r="F108" s="32">
        <v>1.5715998099999999</v>
      </c>
      <c r="G108" s="32">
        <v>198.43936083000003</v>
      </c>
      <c r="H108" s="32">
        <v>198.80871977000001</v>
      </c>
      <c r="I108" s="33"/>
      <c r="J108" s="34">
        <f t="shared" si="1"/>
        <v>97.004198106809952</v>
      </c>
      <c r="K108" s="34">
        <f t="shared" si="1"/>
        <v>100.00000000000003</v>
      </c>
      <c r="L108" s="3"/>
    </row>
    <row r="109" spans="1:252" s="6" customFormat="1" ht="15.75" customHeight="1" x14ac:dyDescent="0.25">
      <c r="A109" s="16"/>
      <c r="B109" s="26"/>
      <c r="C109" s="31" t="s">
        <v>118</v>
      </c>
      <c r="D109" s="32">
        <v>2350.5</v>
      </c>
      <c r="E109" s="32">
        <v>527.87905618000002</v>
      </c>
      <c r="F109" s="32">
        <v>158.71630896000002</v>
      </c>
      <c r="G109" s="32">
        <v>193.30936937000001</v>
      </c>
      <c r="H109" s="32">
        <v>527.87905552000007</v>
      </c>
      <c r="I109" s="33"/>
      <c r="J109" s="34">
        <f t="shared" si="1"/>
        <v>22.45816020080834</v>
      </c>
      <c r="K109" s="34">
        <f t="shared" si="1"/>
        <v>99.999999874971365</v>
      </c>
      <c r="L109" s="3"/>
    </row>
    <row r="110" spans="1:252" ht="15.75" customHeight="1" x14ac:dyDescent="0.25">
      <c r="A110" s="16"/>
      <c r="B110" s="26"/>
      <c r="C110" s="31" t="s">
        <v>119</v>
      </c>
      <c r="D110" s="32">
        <v>9377.2560190000004</v>
      </c>
      <c r="E110" s="32">
        <v>6359.3429310699994</v>
      </c>
      <c r="F110" s="32">
        <v>3517.1085723000001</v>
      </c>
      <c r="G110" s="32">
        <v>4833.5063670899999</v>
      </c>
      <c r="H110" s="32">
        <v>6355.4749456300005</v>
      </c>
      <c r="I110" s="33"/>
      <c r="J110" s="34">
        <f t="shared" si="1"/>
        <v>67.775423138204502</v>
      </c>
      <c r="K110" s="34">
        <f t="shared" si="1"/>
        <v>99.939176335009378</v>
      </c>
    </row>
    <row r="111" spans="1:252" ht="15.75" customHeight="1" x14ac:dyDescent="0.25">
      <c r="A111" s="16"/>
      <c r="B111" s="26"/>
      <c r="C111" s="31" t="s">
        <v>120</v>
      </c>
      <c r="D111" s="32">
        <v>115.058482</v>
      </c>
      <c r="E111" s="32">
        <v>112.43387035000001</v>
      </c>
      <c r="F111" s="32">
        <v>1.4410197300000001</v>
      </c>
      <c r="G111" s="32">
        <v>112.10251891000001</v>
      </c>
      <c r="H111" s="32">
        <v>112.43387035000001</v>
      </c>
      <c r="I111" s="33"/>
      <c r="J111" s="34">
        <f t="shared" si="1"/>
        <v>97.718889034186986</v>
      </c>
      <c r="K111" s="34">
        <f t="shared" si="1"/>
        <v>100</v>
      </c>
    </row>
    <row r="112" spans="1:252" ht="30" customHeight="1" x14ac:dyDescent="0.25">
      <c r="A112" s="16"/>
      <c r="B112" s="26"/>
      <c r="C112" s="31" t="s">
        <v>121</v>
      </c>
      <c r="D112" s="32">
        <v>741.748874</v>
      </c>
      <c r="E112" s="32">
        <v>228.11021119</v>
      </c>
      <c r="F112" s="32">
        <v>117.42730007</v>
      </c>
      <c r="G112" s="32">
        <v>214.26544494999999</v>
      </c>
      <c r="H112" s="32">
        <v>215.48553831000001</v>
      </c>
      <c r="I112" s="33"/>
      <c r="J112" s="34">
        <f t="shared" si="1"/>
        <v>29.051009831394769</v>
      </c>
      <c r="K112" s="34">
        <f t="shared" si="1"/>
        <v>94.465538033505865</v>
      </c>
    </row>
    <row r="113" spans="1:252" ht="15.75" customHeight="1" x14ac:dyDescent="0.25">
      <c r="A113" s="16"/>
      <c r="B113" s="26"/>
      <c r="C113" s="31" t="s">
        <v>122</v>
      </c>
      <c r="D113" s="32">
        <v>203.890792</v>
      </c>
      <c r="E113" s="32">
        <v>1.6439818799999999</v>
      </c>
      <c r="F113" s="32">
        <v>1.1004388700000001</v>
      </c>
      <c r="G113" s="32">
        <v>1.4077294599999999</v>
      </c>
      <c r="H113" s="32">
        <v>1.6439818799999999</v>
      </c>
      <c r="I113" s="33"/>
      <c r="J113" s="34">
        <f t="shared" si="1"/>
        <v>0.80630511259184268</v>
      </c>
      <c r="K113" s="34">
        <f t="shared" si="1"/>
        <v>100</v>
      </c>
      <c r="M113" s="40"/>
      <c r="N113" s="40"/>
      <c r="O113" s="39"/>
      <c r="P113" s="39"/>
      <c r="Q113" s="41"/>
      <c r="R113" s="42"/>
      <c r="S113" s="42"/>
      <c r="T113" s="40"/>
      <c r="U113" s="39"/>
      <c r="V113" s="39"/>
      <c r="W113" s="41"/>
      <c r="X113" s="42"/>
      <c r="Y113" s="42"/>
      <c r="Z113" s="40"/>
      <c r="AA113" s="39"/>
      <c r="AB113" s="39"/>
      <c r="AC113" s="41"/>
      <c r="AD113" s="42"/>
      <c r="AE113" s="42"/>
      <c r="AF113" s="40"/>
      <c r="AG113" s="39"/>
      <c r="AH113" s="39"/>
      <c r="AI113" s="41"/>
      <c r="AJ113" s="42"/>
      <c r="AK113" s="42"/>
      <c r="AL113" s="40"/>
      <c r="AM113" s="39"/>
      <c r="AN113" s="39"/>
      <c r="AO113" s="41"/>
      <c r="AP113" s="42"/>
      <c r="AQ113" s="42"/>
      <c r="AR113" s="40"/>
      <c r="AS113" s="39"/>
      <c r="AT113" s="39"/>
      <c r="AU113" s="41"/>
      <c r="AV113" s="42"/>
      <c r="AW113" s="42"/>
      <c r="AX113" s="40"/>
      <c r="AY113" s="39"/>
      <c r="AZ113" s="39"/>
      <c r="BA113" s="41"/>
      <c r="BB113" s="42"/>
      <c r="BC113" s="42"/>
      <c r="BD113" s="40"/>
      <c r="BE113" s="39"/>
      <c r="BF113" s="39"/>
      <c r="BG113" s="41"/>
      <c r="BH113" s="42"/>
      <c r="BI113" s="42"/>
      <c r="BJ113" s="40"/>
      <c r="BK113" s="39"/>
      <c r="BL113" s="39"/>
      <c r="BM113" s="41"/>
    </row>
    <row r="114" spans="1:252" ht="30" customHeight="1" x14ac:dyDescent="0.25">
      <c r="A114" s="16"/>
      <c r="B114" s="26"/>
      <c r="C114" s="31" t="s">
        <v>123</v>
      </c>
      <c r="D114" s="32">
        <v>207.07206300000001</v>
      </c>
      <c r="E114" s="32">
        <v>101.49873109000001</v>
      </c>
      <c r="F114" s="32">
        <v>8.941484019999999</v>
      </c>
      <c r="G114" s="32">
        <v>91.848980549999993</v>
      </c>
      <c r="H114" s="32">
        <v>101.49873109000001</v>
      </c>
      <c r="I114" s="33"/>
      <c r="J114" s="34">
        <f t="shared" si="1"/>
        <v>49.0161394151948</v>
      </c>
      <c r="K114" s="34">
        <f t="shared" si="1"/>
        <v>100</v>
      </c>
      <c r="M114" s="40"/>
      <c r="N114" s="40"/>
      <c r="O114" s="39"/>
      <c r="P114" s="39"/>
      <c r="Q114" s="41"/>
      <c r="R114" s="42"/>
      <c r="S114" s="42"/>
      <c r="T114" s="40"/>
      <c r="U114" s="39"/>
      <c r="V114" s="39"/>
      <c r="W114" s="41"/>
      <c r="X114" s="42"/>
      <c r="Y114" s="42"/>
      <c r="Z114" s="40"/>
      <c r="AA114" s="39"/>
      <c r="AB114" s="39"/>
      <c r="AC114" s="41"/>
      <c r="AD114" s="42"/>
      <c r="AE114" s="42"/>
      <c r="AF114" s="40"/>
      <c r="AG114" s="39"/>
      <c r="AH114" s="39"/>
      <c r="AI114" s="41"/>
      <c r="AJ114" s="42"/>
      <c r="AK114" s="42"/>
      <c r="AL114" s="40"/>
      <c r="AM114" s="39"/>
      <c r="AN114" s="39"/>
      <c r="AO114" s="41"/>
      <c r="AP114" s="42"/>
      <c r="AQ114" s="42"/>
      <c r="AR114" s="40"/>
      <c r="AS114" s="39"/>
      <c r="AT114" s="39"/>
      <c r="AU114" s="41"/>
      <c r="AV114" s="42"/>
      <c r="AW114" s="42"/>
      <c r="AX114" s="40"/>
      <c r="AY114" s="39"/>
      <c r="AZ114" s="39"/>
      <c r="BA114" s="41"/>
      <c r="BB114" s="42"/>
      <c r="BC114" s="42"/>
      <c r="BD114" s="40"/>
      <c r="BE114" s="39"/>
      <c r="BF114" s="39"/>
      <c r="BG114" s="41"/>
      <c r="BH114" s="42"/>
      <c r="BI114" s="42"/>
      <c r="BJ114" s="40"/>
      <c r="BK114" s="39"/>
      <c r="BL114" s="39"/>
      <c r="BM114" s="41"/>
    </row>
    <row r="115" spans="1:252" ht="30" customHeight="1" x14ac:dyDescent="0.25">
      <c r="A115" s="35"/>
      <c r="B115" s="36"/>
      <c r="C115" s="43" t="s">
        <v>124</v>
      </c>
      <c r="D115" s="44">
        <v>250.15509499999999</v>
      </c>
      <c r="E115" s="44">
        <v>1.1263063100000001</v>
      </c>
      <c r="F115" s="44">
        <v>0.81642596000000001</v>
      </c>
      <c r="G115" s="44">
        <v>0.97733572999999996</v>
      </c>
      <c r="H115" s="44">
        <v>1.1263063100000001</v>
      </c>
      <c r="I115" s="43"/>
      <c r="J115" s="45">
        <f t="shared" si="1"/>
        <v>0.45024320212226743</v>
      </c>
      <c r="K115" s="45">
        <f t="shared" si="1"/>
        <v>100</v>
      </c>
      <c r="L115" s="39"/>
      <c r="M115" s="40"/>
      <c r="N115" s="40"/>
      <c r="O115" s="39"/>
      <c r="P115" s="39"/>
      <c r="Q115" s="41"/>
      <c r="R115" s="42"/>
      <c r="S115" s="42"/>
      <c r="T115" s="40"/>
      <c r="U115" s="39"/>
      <c r="V115" s="39"/>
      <c r="W115" s="41"/>
      <c r="X115" s="42"/>
      <c r="Y115" s="42"/>
      <c r="Z115" s="40"/>
      <c r="AA115" s="39"/>
      <c r="AB115" s="39"/>
      <c r="AC115" s="41"/>
      <c r="AD115" s="42"/>
      <c r="AE115" s="42"/>
      <c r="AF115" s="40"/>
      <c r="AG115" s="39"/>
      <c r="AH115" s="39"/>
      <c r="AI115" s="41"/>
      <c r="AJ115" s="42"/>
      <c r="AK115" s="42"/>
      <c r="AL115" s="40"/>
      <c r="AM115" s="39"/>
      <c r="AN115" s="39"/>
      <c r="AO115" s="41"/>
      <c r="AP115" s="42"/>
      <c r="AQ115" s="42"/>
      <c r="AR115" s="40"/>
      <c r="AS115" s="39"/>
      <c r="AT115" s="39"/>
      <c r="AU115" s="41"/>
      <c r="AV115" s="42"/>
      <c r="AW115" s="42"/>
      <c r="AX115" s="40"/>
      <c r="AY115" s="39"/>
      <c r="AZ115" s="39"/>
      <c r="BA115" s="41"/>
      <c r="BB115" s="42"/>
      <c r="BC115" s="42"/>
      <c r="BD115" s="40"/>
      <c r="BE115" s="39"/>
      <c r="BF115" s="39"/>
      <c r="BG115" s="41"/>
      <c r="BH115" s="42"/>
      <c r="BI115" s="42"/>
      <c r="BJ115" s="40"/>
      <c r="BK115" s="39"/>
      <c r="BL115" s="39"/>
      <c r="BM115" s="41"/>
    </row>
    <row r="116" spans="1:252" ht="15.75" customHeight="1" x14ac:dyDescent="0.25">
      <c r="A116" s="35"/>
      <c r="B116" s="78" t="s">
        <v>125</v>
      </c>
      <c r="C116" s="63"/>
      <c r="D116" s="23">
        <f>+SUM(D117:D154)</f>
        <v>274773.32903700002</v>
      </c>
      <c r="E116" s="23">
        <f>+SUM(E117:E154)</f>
        <v>127612.05105534999</v>
      </c>
      <c r="F116" s="23">
        <f>+SUM(F117:F154)</f>
        <v>83667.700980629976</v>
      </c>
      <c r="G116" s="23">
        <f>+SUM(G117:G154)</f>
        <v>103251.42459636</v>
      </c>
      <c r="H116" s="23">
        <f>+SUM(H117:H154)</f>
        <v>125719.50823676001</v>
      </c>
      <c r="I116" s="63"/>
      <c r="J116" s="79">
        <f t="shared" si="1"/>
        <v>45.753897831849272</v>
      </c>
      <c r="K116" s="79">
        <f t="shared" si="1"/>
        <v>98.516956037506901</v>
      </c>
      <c r="L116" s="39"/>
      <c r="M116" s="40"/>
      <c r="N116" s="40"/>
      <c r="O116" s="39"/>
      <c r="P116" s="39"/>
      <c r="Q116" s="41"/>
      <c r="R116" s="42"/>
      <c r="S116" s="42"/>
      <c r="T116" s="40"/>
      <c r="U116" s="39"/>
      <c r="V116" s="39"/>
      <c r="W116" s="41"/>
      <c r="X116" s="42"/>
      <c r="Y116" s="42"/>
      <c r="Z116" s="40"/>
      <c r="AA116" s="39"/>
      <c r="AB116" s="39"/>
      <c r="AC116" s="41"/>
      <c r="AD116" s="42"/>
      <c r="AE116" s="42"/>
      <c r="AF116" s="40"/>
      <c r="AG116" s="39"/>
      <c r="AH116" s="39"/>
      <c r="AI116" s="41"/>
      <c r="AJ116" s="42"/>
      <c r="AK116" s="42"/>
      <c r="AL116" s="40"/>
      <c r="AM116" s="39"/>
      <c r="AN116" s="39"/>
      <c r="AO116" s="41"/>
      <c r="AP116" s="42"/>
      <c r="AQ116" s="42"/>
      <c r="AR116" s="40"/>
      <c r="AS116" s="39"/>
      <c r="AT116" s="39"/>
      <c r="AU116" s="41"/>
      <c r="AV116" s="42"/>
      <c r="AW116" s="42"/>
      <c r="AX116" s="40"/>
      <c r="AY116" s="39"/>
      <c r="AZ116" s="39"/>
      <c r="BA116" s="41"/>
      <c r="BB116" s="42"/>
      <c r="BC116" s="42"/>
      <c r="BD116" s="40"/>
      <c r="BE116" s="39"/>
      <c r="BF116" s="39"/>
      <c r="BG116" s="41"/>
      <c r="BH116" s="42"/>
      <c r="BI116" s="42"/>
      <c r="BJ116" s="40"/>
      <c r="BK116" s="39"/>
      <c r="BL116" s="39"/>
      <c r="BM116" s="41"/>
    </row>
    <row r="117" spans="1:252" ht="30" customHeight="1" x14ac:dyDescent="0.25">
      <c r="A117" s="35"/>
      <c r="B117" s="36"/>
      <c r="C117" s="80" t="s">
        <v>126</v>
      </c>
      <c r="D117" s="28">
        <v>4650.916209</v>
      </c>
      <c r="E117" s="28">
        <v>2314.3262817599998</v>
      </c>
      <c r="F117" s="28">
        <v>1638.04022622</v>
      </c>
      <c r="G117" s="28">
        <v>2026.56368019</v>
      </c>
      <c r="H117" s="28">
        <v>2306.4880946599997</v>
      </c>
      <c r="I117" s="80"/>
      <c r="J117" s="81">
        <f t="shared" si="1"/>
        <v>49.592123164823064</v>
      </c>
      <c r="K117" s="81">
        <f t="shared" si="1"/>
        <v>99.661318839881147</v>
      </c>
      <c r="L117" s="39"/>
      <c r="M117" s="40"/>
      <c r="N117" s="40"/>
      <c r="O117" s="39"/>
      <c r="P117" s="39"/>
      <c r="Q117" s="41"/>
      <c r="R117" s="42"/>
      <c r="S117" s="42"/>
      <c r="T117" s="40"/>
      <c r="U117" s="39"/>
      <c r="V117" s="39"/>
      <c r="W117" s="41"/>
      <c r="X117" s="42"/>
      <c r="Y117" s="42"/>
      <c r="Z117" s="40"/>
      <c r="AA117" s="39"/>
      <c r="AB117" s="39"/>
      <c r="AC117" s="41"/>
      <c r="AD117" s="42"/>
      <c r="AE117" s="42"/>
      <c r="AF117" s="40"/>
      <c r="AG117" s="39"/>
      <c r="AH117" s="39"/>
      <c r="AI117" s="41"/>
      <c r="AJ117" s="42"/>
      <c r="AK117" s="42"/>
      <c r="AL117" s="40"/>
      <c r="AM117" s="39"/>
      <c r="AN117" s="39"/>
      <c r="AO117" s="41"/>
      <c r="AP117" s="42"/>
      <c r="AQ117" s="42"/>
      <c r="AR117" s="40"/>
      <c r="AS117" s="39"/>
      <c r="AT117" s="39"/>
      <c r="AU117" s="41"/>
      <c r="AV117" s="42"/>
      <c r="AW117" s="42"/>
      <c r="AX117" s="40"/>
      <c r="AY117" s="39"/>
      <c r="AZ117" s="39"/>
      <c r="BA117" s="41"/>
      <c r="BB117" s="42"/>
      <c r="BC117" s="42"/>
      <c r="BD117" s="40"/>
      <c r="BE117" s="39"/>
      <c r="BF117" s="39"/>
      <c r="BG117" s="41"/>
      <c r="BH117" s="42"/>
      <c r="BI117" s="42"/>
      <c r="BJ117" s="40"/>
      <c r="BK117" s="39"/>
      <c r="BL117" s="39"/>
      <c r="BM117" s="41"/>
    </row>
    <row r="118" spans="1:252" s="58" customFormat="1" ht="30" customHeight="1" x14ac:dyDescent="0.25">
      <c r="A118" s="35"/>
      <c r="B118" s="36"/>
      <c r="C118" s="37" t="s">
        <v>127</v>
      </c>
      <c r="D118" s="32">
        <v>2809.4492749999999</v>
      </c>
      <c r="E118" s="32">
        <v>1159.2254612700006</v>
      </c>
      <c r="F118" s="32">
        <v>160.75326210999995</v>
      </c>
      <c r="G118" s="32">
        <v>435.15269506000004</v>
      </c>
      <c r="H118" s="32">
        <v>1159.2247990600001</v>
      </c>
      <c r="I118" s="37"/>
      <c r="J118" s="38">
        <f t="shared" si="1"/>
        <v>41.261638335150231</v>
      </c>
      <c r="K118" s="38">
        <f t="shared" si="1"/>
        <v>99.999942874788161</v>
      </c>
      <c r="L118" s="39"/>
      <c r="M118" s="40"/>
      <c r="N118" s="40"/>
      <c r="O118" s="39"/>
      <c r="P118" s="39"/>
      <c r="Q118" s="41"/>
      <c r="R118" s="42"/>
      <c r="S118" s="42"/>
      <c r="T118" s="40"/>
      <c r="U118" s="39"/>
      <c r="V118" s="39"/>
      <c r="W118" s="41"/>
      <c r="X118" s="42"/>
      <c r="Y118" s="42"/>
      <c r="Z118" s="40"/>
      <c r="AA118" s="39"/>
      <c r="AB118" s="39"/>
      <c r="AC118" s="41"/>
      <c r="AD118" s="42"/>
      <c r="AE118" s="42"/>
      <c r="AF118" s="40"/>
      <c r="AG118" s="39"/>
      <c r="AH118" s="39"/>
      <c r="AI118" s="41"/>
      <c r="AJ118" s="42"/>
      <c r="AK118" s="42"/>
      <c r="AL118" s="40"/>
      <c r="AM118" s="39"/>
      <c r="AN118" s="39"/>
      <c r="AO118" s="41"/>
      <c r="AP118" s="42"/>
      <c r="AQ118" s="42"/>
      <c r="AR118" s="40"/>
      <c r="AS118" s="39"/>
      <c r="AT118" s="39"/>
      <c r="AU118" s="41"/>
      <c r="AV118" s="42"/>
      <c r="AW118" s="42"/>
      <c r="AX118" s="40"/>
      <c r="AY118" s="39"/>
      <c r="AZ118" s="39"/>
      <c r="BA118" s="41"/>
      <c r="BB118" s="42"/>
      <c r="BC118" s="42"/>
      <c r="BD118" s="40"/>
      <c r="BE118" s="39"/>
      <c r="BF118" s="39"/>
      <c r="BG118" s="41"/>
      <c r="BH118" s="42"/>
      <c r="BI118" s="42"/>
      <c r="BJ118" s="40"/>
      <c r="BK118" s="39"/>
      <c r="BL118" s="39"/>
      <c r="BM118" s="41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</row>
    <row r="119" spans="1:252" ht="30" customHeight="1" x14ac:dyDescent="0.25">
      <c r="A119" s="35"/>
      <c r="B119" s="36"/>
      <c r="C119" s="37" t="s">
        <v>128</v>
      </c>
      <c r="D119" s="32">
        <v>411.72304400000002</v>
      </c>
      <c r="E119" s="32">
        <v>89.871573360000014</v>
      </c>
      <c r="F119" s="32">
        <v>78.25336904000001</v>
      </c>
      <c r="G119" s="32">
        <v>84.413391090000005</v>
      </c>
      <c r="H119" s="32">
        <v>89.778449890000019</v>
      </c>
      <c r="I119" s="37"/>
      <c r="J119" s="38">
        <f t="shared" si="1"/>
        <v>21.805544090459026</v>
      </c>
      <c r="K119" s="38">
        <f t="shared" si="1"/>
        <v>99.896381618215401</v>
      </c>
      <c r="L119" s="39"/>
      <c r="M119" s="40"/>
      <c r="N119" s="40"/>
      <c r="O119" s="39"/>
      <c r="P119" s="39"/>
      <c r="Q119" s="41"/>
      <c r="R119" s="42"/>
      <c r="S119" s="42"/>
      <c r="T119" s="40"/>
      <c r="U119" s="39"/>
      <c r="V119" s="39"/>
      <c r="W119" s="41"/>
      <c r="X119" s="42"/>
      <c r="Y119" s="42"/>
      <c r="Z119" s="40"/>
      <c r="AA119" s="39"/>
      <c r="AB119" s="39"/>
      <c r="AC119" s="41"/>
      <c r="AD119" s="42"/>
      <c r="AE119" s="42"/>
      <c r="AF119" s="40"/>
      <c r="AG119" s="39"/>
      <c r="AH119" s="39"/>
      <c r="AI119" s="41"/>
      <c r="AJ119" s="42"/>
      <c r="AK119" s="42"/>
      <c r="AL119" s="40"/>
      <c r="AM119" s="39"/>
      <c r="AN119" s="39"/>
      <c r="AO119" s="41"/>
      <c r="AP119" s="42"/>
      <c r="AQ119" s="42"/>
      <c r="AR119" s="40"/>
      <c r="AS119" s="39"/>
      <c r="AT119" s="39"/>
      <c r="AU119" s="41"/>
      <c r="AV119" s="42"/>
      <c r="AW119" s="42"/>
      <c r="AX119" s="40"/>
      <c r="AY119" s="39"/>
      <c r="AZ119" s="39"/>
      <c r="BA119" s="41"/>
      <c r="BB119" s="42"/>
      <c r="BC119" s="42"/>
      <c r="BD119" s="40"/>
      <c r="BE119" s="39"/>
      <c r="BF119" s="39"/>
      <c r="BG119" s="41"/>
      <c r="BH119" s="42"/>
      <c r="BI119" s="42"/>
      <c r="BJ119" s="40"/>
      <c r="BK119" s="39"/>
      <c r="BL119" s="39"/>
      <c r="BM119" s="41"/>
    </row>
    <row r="120" spans="1:252" ht="15.75" customHeight="1" x14ac:dyDescent="0.25">
      <c r="A120" s="35"/>
      <c r="B120" s="36"/>
      <c r="C120" s="37" t="s">
        <v>129</v>
      </c>
      <c r="D120" s="32">
        <v>2648.446919</v>
      </c>
      <c r="E120" s="32">
        <v>1272.4480301100002</v>
      </c>
      <c r="F120" s="32">
        <v>845.31065136000007</v>
      </c>
      <c r="G120" s="32">
        <v>1082.8840268000001</v>
      </c>
      <c r="H120" s="32">
        <v>1272.2113942100002</v>
      </c>
      <c r="I120" s="37"/>
      <c r="J120" s="38">
        <f t="shared" si="1"/>
        <v>48.036129592899734</v>
      </c>
      <c r="K120" s="38">
        <f t="shared" si="1"/>
        <v>99.981403099034267</v>
      </c>
      <c r="L120" s="39"/>
      <c r="M120" s="40"/>
      <c r="N120" s="40"/>
      <c r="O120" s="39"/>
      <c r="P120" s="39"/>
      <c r="Q120" s="41"/>
      <c r="R120" s="42"/>
      <c r="S120" s="42"/>
      <c r="T120" s="40"/>
      <c r="U120" s="39"/>
      <c r="V120" s="39"/>
      <c r="W120" s="41"/>
      <c r="X120" s="42"/>
      <c r="Y120" s="42"/>
      <c r="Z120" s="40"/>
      <c r="AA120" s="39"/>
      <c r="AB120" s="39"/>
      <c r="AC120" s="41"/>
      <c r="AD120" s="42"/>
      <c r="AE120" s="42"/>
      <c r="AF120" s="40"/>
      <c r="AG120" s="39"/>
      <c r="AH120" s="39"/>
      <c r="AI120" s="41"/>
      <c r="AJ120" s="42"/>
      <c r="AK120" s="42"/>
      <c r="AL120" s="40"/>
      <c r="AM120" s="39"/>
      <c r="AN120" s="39"/>
      <c r="AO120" s="41"/>
      <c r="AP120" s="42"/>
      <c r="AQ120" s="42"/>
      <c r="AR120" s="40"/>
      <c r="AS120" s="39"/>
      <c r="AT120" s="39"/>
      <c r="AU120" s="41"/>
      <c r="AV120" s="42"/>
      <c r="AW120" s="42"/>
      <c r="AX120" s="40"/>
      <c r="AY120" s="39"/>
      <c r="AZ120" s="39"/>
      <c r="BA120" s="41"/>
      <c r="BB120" s="42"/>
      <c r="BC120" s="42"/>
      <c r="BD120" s="40"/>
      <c r="BE120" s="39"/>
      <c r="BF120" s="39"/>
      <c r="BG120" s="41"/>
      <c r="BH120" s="42"/>
      <c r="BI120" s="42"/>
      <c r="BJ120" s="40"/>
      <c r="BK120" s="39"/>
      <c r="BL120" s="39"/>
      <c r="BM120" s="41"/>
    </row>
    <row r="121" spans="1:252" ht="15.75" customHeight="1" x14ac:dyDescent="0.25">
      <c r="A121" s="35"/>
      <c r="B121" s="36"/>
      <c r="C121" s="37" t="s">
        <v>130</v>
      </c>
      <c r="D121" s="32">
        <v>7021.2924700000003</v>
      </c>
      <c r="E121" s="32">
        <v>3879.9229367799999</v>
      </c>
      <c r="F121" s="32">
        <v>2581.97719861</v>
      </c>
      <c r="G121" s="32">
        <v>3469.6826419399999</v>
      </c>
      <c r="H121" s="32">
        <v>3634.1983449999993</v>
      </c>
      <c r="I121" s="37"/>
      <c r="J121" s="38">
        <f t="shared" si="1"/>
        <v>51.75967758824892</v>
      </c>
      <c r="K121" s="38">
        <f t="shared" si="1"/>
        <v>93.666766175930022</v>
      </c>
      <c r="L121" s="39"/>
    </row>
    <row r="122" spans="1:252" ht="15.75" customHeight="1" x14ac:dyDescent="0.25">
      <c r="A122" s="35"/>
      <c r="B122" s="36"/>
      <c r="C122" s="37" t="s">
        <v>131</v>
      </c>
      <c r="D122" s="32">
        <v>26264.528351000001</v>
      </c>
      <c r="E122" s="32">
        <v>14059.051794260002</v>
      </c>
      <c r="F122" s="32">
        <v>10169.242054949998</v>
      </c>
      <c r="G122" s="32">
        <v>12067.460516649997</v>
      </c>
      <c r="H122" s="32">
        <v>14053.143401470001</v>
      </c>
      <c r="I122" s="37"/>
      <c r="J122" s="38">
        <f t="shared" si="1"/>
        <v>53.506170808260258</v>
      </c>
      <c r="K122" s="38">
        <f t="shared" si="1"/>
        <v>99.957974457477889</v>
      </c>
      <c r="L122" s="39"/>
    </row>
    <row r="123" spans="1:252" ht="15.75" customHeight="1" x14ac:dyDescent="0.25">
      <c r="A123" s="16"/>
      <c r="B123" s="26"/>
      <c r="C123" s="31" t="s">
        <v>132</v>
      </c>
      <c r="D123" s="32">
        <v>43777.372561999997</v>
      </c>
      <c r="E123" s="32">
        <v>24495.187904700007</v>
      </c>
      <c r="F123" s="32">
        <v>16605.514729929997</v>
      </c>
      <c r="G123" s="32">
        <v>21478.529649900003</v>
      </c>
      <c r="H123" s="32">
        <v>23268.878457820003</v>
      </c>
      <c r="I123" s="33"/>
      <c r="J123" s="34">
        <f t="shared" si="1"/>
        <v>53.152752429043794</v>
      </c>
      <c r="K123" s="34">
        <f t="shared" si="1"/>
        <v>94.993672015699431</v>
      </c>
      <c r="M123" s="40"/>
      <c r="N123" s="40"/>
      <c r="O123" s="39"/>
      <c r="P123" s="39"/>
      <c r="Q123" s="41"/>
      <c r="R123" s="42"/>
      <c r="S123" s="42"/>
      <c r="T123" s="40"/>
      <c r="U123" s="39"/>
      <c r="V123" s="39"/>
      <c r="W123" s="41"/>
      <c r="X123" s="42"/>
      <c r="Y123" s="42"/>
      <c r="Z123" s="40"/>
      <c r="AA123" s="39"/>
      <c r="AB123" s="39"/>
      <c r="AC123" s="41"/>
      <c r="AD123" s="42"/>
      <c r="AE123" s="42"/>
      <c r="AF123" s="40"/>
      <c r="AG123" s="39"/>
      <c r="AH123" s="39"/>
      <c r="AI123" s="41"/>
      <c r="AJ123" s="42"/>
      <c r="AK123" s="42"/>
      <c r="AL123" s="40"/>
      <c r="AM123" s="39"/>
      <c r="AN123" s="39"/>
      <c r="AO123" s="41"/>
      <c r="AP123" s="42"/>
      <c r="AQ123" s="42"/>
      <c r="AR123" s="40"/>
      <c r="AS123" s="39"/>
      <c r="AT123" s="39"/>
      <c r="AU123" s="41"/>
      <c r="AV123" s="42"/>
      <c r="AW123" s="42"/>
      <c r="AX123" s="40"/>
      <c r="AY123" s="39"/>
      <c r="AZ123" s="39"/>
      <c r="BA123" s="41"/>
      <c r="BB123" s="42"/>
      <c r="BC123" s="42"/>
      <c r="BD123" s="40"/>
      <c r="BE123" s="39"/>
      <c r="BF123" s="39"/>
      <c r="BG123" s="41"/>
      <c r="BH123" s="42"/>
      <c r="BI123" s="42"/>
      <c r="BJ123" s="40"/>
      <c r="BK123" s="39"/>
      <c r="BL123" s="39"/>
      <c r="BM123" s="41"/>
    </row>
    <row r="124" spans="1:252" ht="15.75" customHeight="1" x14ac:dyDescent="0.25">
      <c r="A124" s="16"/>
      <c r="B124" s="26"/>
      <c r="C124" s="31" t="s">
        <v>133</v>
      </c>
      <c r="D124" s="32">
        <v>5881.3512229999997</v>
      </c>
      <c r="E124" s="32">
        <v>2090.82320716</v>
      </c>
      <c r="F124" s="32">
        <v>1167.4615179</v>
      </c>
      <c r="G124" s="32">
        <v>1782.7914510600001</v>
      </c>
      <c r="H124" s="32">
        <v>2073.0156621899996</v>
      </c>
      <c r="I124" s="33"/>
      <c r="J124" s="34">
        <f t="shared" si="1"/>
        <v>35.247268588264681</v>
      </c>
      <c r="K124" s="34">
        <f t="shared" si="1"/>
        <v>99.148299822337023</v>
      </c>
      <c r="M124" s="40"/>
      <c r="N124" s="40"/>
      <c r="O124" s="39"/>
      <c r="P124" s="39"/>
      <c r="Q124" s="41"/>
      <c r="R124" s="42"/>
      <c r="S124" s="42"/>
      <c r="T124" s="40"/>
      <c r="U124" s="39"/>
      <c r="V124" s="39"/>
      <c r="W124" s="41"/>
      <c r="X124" s="42"/>
      <c r="Y124" s="42"/>
      <c r="Z124" s="40"/>
      <c r="AA124" s="39"/>
      <c r="AB124" s="39"/>
      <c r="AC124" s="41"/>
      <c r="AD124" s="42"/>
      <c r="AE124" s="42"/>
      <c r="AF124" s="40"/>
      <c r="AG124" s="39"/>
      <c r="AH124" s="39"/>
      <c r="AI124" s="41"/>
      <c r="AJ124" s="42"/>
      <c r="AK124" s="42"/>
      <c r="AL124" s="40"/>
      <c r="AM124" s="39"/>
      <c r="AN124" s="39"/>
      <c r="AO124" s="41"/>
      <c r="AP124" s="42"/>
      <c r="AQ124" s="42"/>
      <c r="AR124" s="40"/>
      <c r="AS124" s="39"/>
      <c r="AT124" s="39"/>
      <c r="AU124" s="41"/>
      <c r="AV124" s="42"/>
      <c r="AW124" s="42"/>
      <c r="AX124" s="40"/>
      <c r="AY124" s="39"/>
      <c r="AZ124" s="39"/>
      <c r="BA124" s="41"/>
      <c r="BB124" s="42"/>
      <c r="BC124" s="42"/>
      <c r="BD124" s="40"/>
      <c r="BE124" s="39"/>
      <c r="BF124" s="39"/>
      <c r="BG124" s="41"/>
      <c r="BH124" s="42"/>
      <c r="BI124" s="42"/>
      <c r="BJ124" s="40"/>
      <c r="BK124" s="39"/>
      <c r="BL124" s="39"/>
      <c r="BM124" s="41"/>
    </row>
    <row r="125" spans="1:252" ht="30" customHeight="1" x14ac:dyDescent="0.25">
      <c r="A125" s="35"/>
      <c r="B125" s="36"/>
      <c r="C125" s="37" t="s">
        <v>134</v>
      </c>
      <c r="D125" s="32">
        <v>2067.0852839999998</v>
      </c>
      <c r="E125" s="32">
        <v>1054.1790847900006</v>
      </c>
      <c r="F125" s="32">
        <v>686.66987783999991</v>
      </c>
      <c r="G125" s="32">
        <v>885.3923924100003</v>
      </c>
      <c r="H125" s="32">
        <v>1035.0140206700005</v>
      </c>
      <c r="I125" s="37"/>
      <c r="J125" s="38">
        <f t="shared" si="1"/>
        <v>50.071181323837465</v>
      </c>
      <c r="K125" s="38">
        <f t="shared" si="1"/>
        <v>98.181991618263041</v>
      </c>
      <c r="L125" s="39"/>
      <c r="M125" s="40"/>
      <c r="N125" s="40"/>
      <c r="O125" s="39"/>
      <c r="P125" s="39"/>
      <c r="Q125" s="41"/>
      <c r="R125" s="42"/>
      <c r="S125" s="42"/>
      <c r="T125" s="40"/>
      <c r="U125" s="39"/>
      <c r="V125" s="39"/>
      <c r="W125" s="41"/>
      <c r="X125" s="42"/>
      <c r="Y125" s="42"/>
      <c r="Z125" s="40"/>
      <c r="AA125" s="39"/>
      <c r="AB125" s="39"/>
      <c r="AC125" s="41"/>
      <c r="AD125" s="42"/>
      <c r="AE125" s="42"/>
      <c r="AF125" s="40"/>
      <c r="AG125" s="39"/>
      <c r="AH125" s="39"/>
      <c r="AI125" s="41"/>
      <c r="AJ125" s="42"/>
      <c r="AK125" s="42"/>
      <c r="AL125" s="40"/>
      <c r="AM125" s="39"/>
      <c r="AN125" s="39"/>
      <c r="AO125" s="41"/>
      <c r="AP125" s="42"/>
      <c r="AQ125" s="42"/>
      <c r="AR125" s="40"/>
      <c r="AS125" s="39"/>
      <c r="AT125" s="39"/>
      <c r="AU125" s="41"/>
      <c r="AV125" s="42"/>
      <c r="AW125" s="42"/>
      <c r="AX125" s="40"/>
      <c r="AY125" s="39"/>
      <c r="AZ125" s="39"/>
      <c r="BA125" s="41"/>
      <c r="BB125" s="42"/>
      <c r="BC125" s="42"/>
      <c r="BD125" s="40"/>
      <c r="BE125" s="39"/>
      <c r="BF125" s="39"/>
      <c r="BG125" s="41"/>
      <c r="BH125" s="42"/>
      <c r="BI125" s="42"/>
      <c r="BJ125" s="40"/>
      <c r="BK125" s="39"/>
      <c r="BL125" s="39"/>
      <c r="BM125" s="41"/>
    </row>
    <row r="126" spans="1:252" ht="15.75" customHeight="1" x14ac:dyDescent="0.25">
      <c r="A126" s="35"/>
      <c r="B126" s="36"/>
      <c r="C126" s="37" t="s">
        <v>135</v>
      </c>
      <c r="D126" s="32">
        <v>1265.4282069999999</v>
      </c>
      <c r="E126" s="32">
        <v>379.35264145999997</v>
      </c>
      <c r="F126" s="32">
        <v>186.49165370999998</v>
      </c>
      <c r="G126" s="32">
        <v>271.33618631999997</v>
      </c>
      <c r="H126" s="32">
        <v>372.23896691999994</v>
      </c>
      <c r="I126" s="37"/>
      <c r="J126" s="38">
        <f t="shared" si="1"/>
        <v>29.416047853278172</v>
      </c>
      <c r="K126" s="38">
        <f t="shared" si="1"/>
        <v>98.124785816009634</v>
      </c>
      <c r="L126" s="39"/>
      <c r="M126" s="40"/>
      <c r="N126" s="40"/>
      <c r="O126" s="39"/>
      <c r="P126" s="39"/>
      <c r="Q126" s="41"/>
      <c r="R126" s="42"/>
      <c r="S126" s="42"/>
      <c r="T126" s="40"/>
      <c r="U126" s="39"/>
      <c r="V126" s="39"/>
      <c r="W126" s="41"/>
      <c r="X126" s="42"/>
      <c r="Y126" s="42"/>
      <c r="Z126" s="40"/>
      <c r="AA126" s="39"/>
      <c r="AB126" s="39"/>
      <c r="AC126" s="41"/>
      <c r="AD126" s="42"/>
      <c r="AE126" s="42"/>
      <c r="AF126" s="40"/>
      <c r="AG126" s="39"/>
      <c r="AH126" s="39"/>
      <c r="AI126" s="41"/>
      <c r="AJ126" s="42"/>
      <c r="AK126" s="42"/>
      <c r="AL126" s="40"/>
      <c r="AM126" s="39"/>
      <c r="AN126" s="39"/>
      <c r="AO126" s="41"/>
      <c r="AP126" s="42"/>
      <c r="AQ126" s="42"/>
      <c r="AR126" s="40"/>
      <c r="AS126" s="39"/>
      <c r="AT126" s="39"/>
      <c r="AU126" s="41"/>
      <c r="AV126" s="42"/>
      <c r="AW126" s="42"/>
      <c r="AX126" s="40"/>
      <c r="AY126" s="39"/>
      <c r="AZ126" s="39"/>
      <c r="BA126" s="41"/>
      <c r="BB126" s="42"/>
      <c r="BC126" s="42"/>
      <c r="BD126" s="40"/>
      <c r="BE126" s="39"/>
      <c r="BF126" s="39"/>
      <c r="BG126" s="41"/>
      <c r="BH126" s="42"/>
      <c r="BI126" s="42"/>
      <c r="BJ126" s="40"/>
      <c r="BK126" s="39"/>
      <c r="BL126" s="39"/>
      <c r="BM126" s="41"/>
    </row>
    <row r="127" spans="1:252" ht="15.75" customHeight="1" x14ac:dyDescent="0.25">
      <c r="A127" s="35"/>
      <c r="B127" s="36"/>
      <c r="C127" s="37" t="s">
        <v>136</v>
      </c>
      <c r="D127" s="32">
        <v>10423.223855</v>
      </c>
      <c r="E127" s="32">
        <v>5670.4471356700014</v>
      </c>
      <c r="F127" s="32">
        <v>3670.4910606599997</v>
      </c>
      <c r="G127" s="32">
        <v>5057.6105938800001</v>
      </c>
      <c r="H127" s="32">
        <v>5355.2273404600001</v>
      </c>
      <c r="I127" s="37"/>
      <c r="J127" s="38">
        <f t="shared" si="1"/>
        <v>51.377840627409221</v>
      </c>
      <c r="K127" s="38">
        <f t="shared" si="1"/>
        <v>94.441006367432507</v>
      </c>
      <c r="L127" s="39"/>
    </row>
    <row r="128" spans="1:252" s="58" customFormat="1" ht="30" customHeight="1" x14ac:dyDescent="0.25">
      <c r="A128" s="35"/>
      <c r="B128" s="36"/>
      <c r="C128" s="37" t="s">
        <v>137</v>
      </c>
      <c r="D128" s="32">
        <v>230.73894300000001</v>
      </c>
      <c r="E128" s="32">
        <v>84.702778120000005</v>
      </c>
      <c r="F128" s="32">
        <v>55.216373449999999</v>
      </c>
      <c r="G128" s="32">
        <v>65.195525079999996</v>
      </c>
      <c r="H128" s="32">
        <v>82.332322390000002</v>
      </c>
      <c r="I128" s="37"/>
      <c r="J128" s="38">
        <f t="shared" si="1"/>
        <v>35.68202286078774</v>
      </c>
      <c r="K128" s="38">
        <f t="shared" si="1"/>
        <v>97.201442759478638</v>
      </c>
      <c r="L128" s="39"/>
      <c r="M128" s="40"/>
      <c r="N128" s="40"/>
      <c r="O128" s="39"/>
      <c r="P128" s="39"/>
      <c r="Q128" s="41"/>
      <c r="R128" s="42"/>
      <c r="S128" s="42"/>
      <c r="T128" s="40"/>
      <c r="U128" s="39"/>
      <c r="V128" s="39"/>
      <c r="W128" s="41"/>
      <c r="X128" s="42"/>
      <c r="Y128" s="42"/>
      <c r="Z128" s="40"/>
      <c r="AA128" s="39"/>
      <c r="AB128" s="39"/>
      <c r="AC128" s="41"/>
      <c r="AD128" s="42"/>
      <c r="AE128" s="42"/>
      <c r="AF128" s="40"/>
      <c r="AG128" s="39"/>
      <c r="AH128" s="39"/>
      <c r="AI128" s="41"/>
      <c r="AJ128" s="42"/>
      <c r="AK128" s="42"/>
      <c r="AL128" s="40"/>
      <c r="AM128" s="39"/>
      <c r="AN128" s="39"/>
      <c r="AO128" s="41"/>
      <c r="AP128" s="42"/>
      <c r="AQ128" s="42"/>
      <c r="AR128" s="40"/>
      <c r="AS128" s="39"/>
      <c r="AT128" s="39"/>
      <c r="AU128" s="41"/>
      <c r="AV128" s="42"/>
      <c r="AW128" s="42"/>
      <c r="AX128" s="40"/>
      <c r="AY128" s="39"/>
      <c r="AZ128" s="39"/>
      <c r="BA128" s="41"/>
      <c r="BB128" s="42"/>
      <c r="BC128" s="42"/>
      <c r="BD128" s="40"/>
      <c r="BE128" s="39"/>
      <c r="BF128" s="39"/>
      <c r="BG128" s="41"/>
      <c r="BH128" s="42"/>
      <c r="BI128" s="42"/>
      <c r="BJ128" s="40"/>
      <c r="BK128" s="39"/>
      <c r="BL128" s="39"/>
      <c r="BM128" s="41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5.75" customHeight="1" x14ac:dyDescent="0.25">
      <c r="A129" s="35"/>
      <c r="B129" s="36"/>
      <c r="C129" s="37" t="s">
        <v>138</v>
      </c>
      <c r="D129" s="32">
        <v>2170.1757539999999</v>
      </c>
      <c r="E129" s="32">
        <v>759.47000123999999</v>
      </c>
      <c r="F129" s="32">
        <v>434.20280979</v>
      </c>
      <c r="G129" s="32">
        <v>577.80551409000009</v>
      </c>
      <c r="H129" s="32">
        <v>755.50682606999999</v>
      </c>
      <c r="I129" s="37"/>
      <c r="J129" s="38">
        <f t="shared" si="1"/>
        <v>34.813163158673831</v>
      </c>
      <c r="K129" s="38">
        <f t="shared" si="1"/>
        <v>99.47816567296546</v>
      </c>
      <c r="L129" s="39"/>
      <c r="M129" s="40"/>
      <c r="N129" s="40"/>
      <c r="O129" s="39"/>
      <c r="P129" s="39"/>
      <c r="Q129" s="41"/>
      <c r="R129" s="42"/>
      <c r="S129" s="42"/>
      <c r="T129" s="40"/>
      <c r="U129" s="39"/>
      <c r="V129" s="39"/>
      <c r="W129" s="41"/>
      <c r="X129" s="42"/>
      <c r="Y129" s="42"/>
      <c r="Z129" s="40"/>
      <c r="AA129" s="39"/>
      <c r="AB129" s="39"/>
      <c r="AC129" s="41"/>
      <c r="AD129" s="42"/>
      <c r="AE129" s="42"/>
      <c r="AF129" s="40"/>
      <c r="AG129" s="39"/>
      <c r="AH129" s="39"/>
      <c r="AI129" s="41"/>
      <c r="AJ129" s="42"/>
      <c r="AK129" s="42"/>
      <c r="AL129" s="40"/>
      <c r="AM129" s="39"/>
      <c r="AN129" s="39"/>
      <c r="AO129" s="41"/>
      <c r="AP129" s="42"/>
      <c r="AQ129" s="42"/>
      <c r="AR129" s="40"/>
      <c r="AS129" s="39"/>
      <c r="AT129" s="39"/>
      <c r="AU129" s="41"/>
      <c r="AV129" s="42"/>
      <c r="AW129" s="42"/>
      <c r="AX129" s="40"/>
      <c r="AY129" s="39"/>
      <c r="AZ129" s="39"/>
      <c r="BA129" s="41"/>
      <c r="BB129" s="42"/>
      <c r="BC129" s="42"/>
      <c r="BD129" s="40"/>
      <c r="BE129" s="39"/>
      <c r="BF129" s="39"/>
      <c r="BG129" s="41"/>
      <c r="BH129" s="42"/>
      <c r="BI129" s="42"/>
      <c r="BJ129" s="40"/>
      <c r="BK129" s="39"/>
      <c r="BL129" s="39"/>
      <c r="BM129" s="41"/>
    </row>
    <row r="130" spans="1:252" ht="15.75" customHeight="1" x14ac:dyDescent="0.25">
      <c r="A130" s="35"/>
      <c r="B130" s="36"/>
      <c r="C130" s="37" t="s">
        <v>139</v>
      </c>
      <c r="D130" s="32">
        <v>561.52245500000004</v>
      </c>
      <c r="E130" s="32">
        <v>296.95482600999998</v>
      </c>
      <c r="F130" s="32">
        <v>137.70292210000002</v>
      </c>
      <c r="G130" s="32">
        <v>207.48930320999995</v>
      </c>
      <c r="H130" s="32">
        <v>296.44783922999994</v>
      </c>
      <c r="I130" s="37"/>
      <c r="J130" s="38">
        <f t="shared" si="1"/>
        <v>52.79358582908317</v>
      </c>
      <c r="K130" s="38">
        <f t="shared" si="1"/>
        <v>99.829271412486506</v>
      </c>
      <c r="L130" s="39"/>
      <c r="M130" s="40"/>
      <c r="N130" s="40"/>
      <c r="O130" s="39"/>
      <c r="P130" s="39"/>
      <c r="Q130" s="41"/>
      <c r="R130" s="42"/>
      <c r="S130" s="42"/>
      <c r="T130" s="40"/>
      <c r="U130" s="39"/>
      <c r="V130" s="39"/>
      <c r="W130" s="41"/>
      <c r="X130" s="42"/>
      <c r="Y130" s="42"/>
      <c r="Z130" s="40"/>
      <c r="AA130" s="39"/>
      <c r="AB130" s="39"/>
      <c r="AC130" s="41"/>
      <c r="AD130" s="42"/>
      <c r="AE130" s="42"/>
      <c r="AF130" s="40"/>
      <c r="AG130" s="39"/>
      <c r="AH130" s="39"/>
      <c r="AI130" s="41"/>
      <c r="AJ130" s="42"/>
      <c r="AK130" s="42"/>
      <c r="AL130" s="40"/>
      <c r="AM130" s="39"/>
      <c r="AN130" s="39"/>
      <c r="AO130" s="41"/>
      <c r="AP130" s="42"/>
      <c r="AQ130" s="42"/>
      <c r="AR130" s="40"/>
      <c r="AS130" s="39"/>
      <c r="AT130" s="39"/>
      <c r="AU130" s="41"/>
      <c r="AV130" s="42"/>
      <c r="AW130" s="42"/>
      <c r="AX130" s="40"/>
      <c r="AY130" s="39"/>
      <c r="AZ130" s="39"/>
      <c r="BA130" s="41"/>
      <c r="BB130" s="42"/>
      <c r="BC130" s="42"/>
      <c r="BD130" s="40"/>
      <c r="BE130" s="39"/>
      <c r="BF130" s="39"/>
      <c r="BG130" s="41"/>
      <c r="BH130" s="42"/>
      <c r="BI130" s="42"/>
      <c r="BJ130" s="40"/>
      <c r="BK130" s="39"/>
      <c r="BL130" s="39"/>
      <c r="BM130" s="41"/>
    </row>
    <row r="131" spans="1:252" ht="15.75" customHeight="1" x14ac:dyDescent="0.25">
      <c r="A131" s="35"/>
      <c r="B131" s="36"/>
      <c r="C131" s="37" t="s">
        <v>140</v>
      </c>
      <c r="D131" s="32">
        <v>2405.3565349999999</v>
      </c>
      <c r="E131" s="32">
        <v>817.90412673999992</v>
      </c>
      <c r="F131" s="32">
        <v>337.03333738999999</v>
      </c>
      <c r="G131" s="32">
        <v>815.20618709999985</v>
      </c>
      <c r="H131" s="32">
        <v>817.85307858999988</v>
      </c>
      <c r="I131" s="37"/>
      <c r="J131" s="38">
        <f t="shared" si="1"/>
        <v>34.001324406155028</v>
      </c>
      <c r="K131" s="38">
        <f t="shared" si="1"/>
        <v>99.993758663352935</v>
      </c>
      <c r="L131" s="39"/>
      <c r="M131" s="40"/>
      <c r="N131" s="40"/>
      <c r="O131" s="39"/>
      <c r="P131" s="39"/>
      <c r="Q131" s="41"/>
      <c r="R131" s="42"/>
      <c r="S131" s="42"/>
      <c r="T131" s="40"/>
      <c r="U131" s="39"/>
      <c r="V131" s="39"/>
      <c r="W131" s="41"/>
      <c r="X131" s="42"/>
      <c r="Y131" s="42"/>
      <c r="Z131" s="40"/>
      <c r="AA131" s="39"/>
      <c r="AB131" s="39"/>
      <c r="AC131" s="41"/>
      <c r="AD131" s="42"/>
      <c r="AE131" s="42"/>
      <c r="AF131" s="40"/>
      <c r="AG131" s="39"/>
      <c r="AH131" s="39"/>
      <c r="AI131" s="41"/>
      <c r="AJ131" s="42"/>
      <c r="AK131" s="42"/>
      <c r="AL131" s="40"/>
      <c r="AM131" s="39"/>
      <c r="AN131" s="39"/>
      <c r="AO131" s="41"/>
      <c r="AP131" s="42"/>
      <c r="AQ131" s="42"/>
      <c r="AR131" s="40"/>
      <c r="AS131" s="39"/>
      <c r="AT131" s="39"/>
      <c r="AU131" s="41"/>
      <c r="AV131" s="42"/>
      <c r="AW131" s="42"/>
      <c r="AX131" s="40"/>
      <c r="AY131" s="39"/>
      <c r="AZ131" s="39"/>
      <c r="BA131" s="41"/>
      <c r="BB131" s="42"/>
      <c r="BC131" s="42"/>
      <c r="BD131" s="40"/>
      <c r="BE131" s="39"/>
      <c r="BF131" s="39"/>
      <c r="BG131" s="41"/>
      <c r="BH131" s="42"/>
      <c r="BI131" s="42"/>
      <c r="BJ131" s="40"/>
      <c r="BK131" s="39"/>
      <c r="BL131" s="39"/>
      <c r="BM131" s="41"/>
    </row>
    <row r="132" spans="1:252" ht="15.75" customHeight="1" x14ac:dyDescent="0.25">
      <c r="A132" s="35"/>
      <c r="B132" s="36"/>
      <c r="C132" s="37" t="s">
        <v>103</v>
      </c>
      <c r="D132" s="32">
        <v>641.04920600000003</v>
      </c>
      <c r="E132" s="32">
        <v>502.60717299999999</v>
      </c>
      <c r="F132" s="32">
        <v>194.78272899999999</v>
      </c>
      <c r="G132" s="32">
        <v>502.60717299999999</v>
      </c>
      <c r="H132" s="32">
        <v>502.60717299999999</v>
      </c>
      <c r="I132" s="37"/>
      <c r="J132" s="38">
        <f t="shared" si="1"/>
        <v>78.403836756331614</v>
      </c>
      <c r="K132" s="38">
        <f t="shared" si="1"/>
        <v>100</v>
      </c>
      <c r="L132" s="39"/>
    </row>
    <row r="133" spans="1:252" ht="15.75" customHeight="1" x14ac:dyDescent="0.25">
      <c r="A133" s="16"/>
      <c r="B133" s="26"/>
      <c r="C133" s="31" t="s">
        <v>43</v>
      </c>
      <c r="D133" s="32">
        <v>11100.951679</v>
      </c>
      <c r="E133" s="32">
        <v>3751.5584664100006</v>
      </c>
      <c r="F133" s="32">
        <v>1973.7306027</v>
      </c>
      <c r="G133" s="32">
        <v>2885.5291121999985</v>
      </c>
      <c r="H133" s="32">
        <v>3728.9915241100007</v>
      </c>
      <c r="I133" s="33"/>
      <c r="J133" s="34">
        <f t="shared" si="1"/>
        <v>33.591638194086052</v>
      </c>
      <c r="K133" s="34">
        <f t="shared" si="1"/>
        <v>99.398464864614127</v>
      </c>
      <c r="M133" s="40"/>
      <c r="N133" s="40"/>
      <c r="O133" s="39"/>
      <c r="P133" s="39"/>
      <c r="Q133" s="41"/>
      <c r="R133" s="42"/>
      <c r="S133" s="42"/>
      <c r="T133" s="40"/>
      <c r="U133" s="39"/>
      <c r="V133" s="39"/>
      <c r="W133" s="41"/>
      <c r="X133" s="42"/>
      <c r="Y133" s="42"/>
      <c r="Z133" s="40"/>
      <c r="AA133" s="39"/>
      <c r="AB133" s="39"/>
      <c r="AC133" s="41"/>
      <c r="AD133" s="42"/>
      <c r="AE133" s="42"/>
      <c r="AF133" s="40"/>
      <c r="AG133" s="39"/>
      <c r="AH133" s="39"/>
      <c r="AI133" s="41"/>
      <c r="AJ133" s="42"/>
      <c r="AK133" s="42"/>
      <c r="AL133" s="40"/>
      <c r="AM133" s="39"/>
      <c r="AN133" s="39"/>
      <c r="AO133" s="41"/>
      <c r="AP133" s="42"/>
      <c r="AQ133" s="42"/>
      <c r="AR133" s="40"/>
      <c r="AS133" s="39"/>
      <c r="AT133" s="39"/>
      <c r="AU133" s="41"/>
      <c r="AV133" s="42"/>
      <c r="AW133" s="42"/>
      <c r="AX133" s="40"/>
      <c r="AY133" s="39"/>
      <c r="AZ133" s="39"/>
      <c r="BA133" s="41"/>
      <c r="BB133" s="42"/>
      <c r="BC133" s="42"/>
      <c r="BD133" s="40"/>
      <c r="BE133" s="39"/>
      <c r="BF133" s="39"/>
      <c r="BG133" s="41"/>
      <c r="BH133" s="42"/>
      <c r="BI133" s="42"/>
      <c r="BJ133" s="40"/>
      <c r="BK133" s="39"/>
      <c r="BL133" s="39"/>
      <c r="BM133" s="41"/>
    </row>
    <row r="134" spans="1:252" ht="15.75" customHeight="1" x14ac:dyDescent="0.25">
      <c r="A134" s="35"/>
      <c r="B134" s="36"/>
      <c r="C134" s="37" t="s">
        <v>44</v>
      </c>
      <c r="D134" s="32">
        <v>445.94950499999999</v>
      </c>
      <c r="E134" s="32">
        <v>207.22621443999992</v>
      </c>
      <c r="F134" s="32">
        <v>145.22265932999997</v>
      </c>
      <c r="G134" s="32">
        <v>180.59748467</v>
      </c>
      <c r="H134" s="32">
        <v>205.27952888999997</v>
      </c>
      <c r="I134" s="37"/>
      <c r="J134" s="38">
        <f t="shared" si="1"/>
        <v>46.032011828334682</v>
      </c>
      <c r="K134" s="38">
        <f t="shared" si="1"/>
        <v>99.060598797666316</v>
      </c>
      <c r="L134" s="39"/>
      <c r="M134" s="40"/>
      <c r="N134" s="40"/>
      <c r="O134" s="39"/>
      <c r="P134" s="39"/>
      <c r="Q134" s="41"/>
      <c r="R134" s="42"/>
      <c r="S134" s="42"/>
      <c r="T134" s="40"/>
      <c r="U134" s="39"/>
      <c r="V134" s="39"/>
      <c r="W134" s="41"/>
      <c r="X134" s="42"/>
      <c r="Y134" s="42"/>
      <c r="Z134" s="40"/>
      <c r="AA134" s="39"/>
      <c r="AB134" s="39"/>
      <c r="AC134" s="41"/>
      <c r="AD134" s="42"/>
      <c r="AE134" s="42"/>
      <c r="AF134" s="40"/>
      <c r="AG134" s="39"/>
      <c r="AH134" s="39"/>
      <c r="AI134" s="41"/>
      <c r="AJ134" s="42"/>
      <c r="AK134" s="42"/>
      <c r="AL134" s="40"/>
      <c r="AM134" s="39"/>
      <c r="AN134" s="39"/>
      <c r="AO134" s="41"/>
      <c r="AP134" s="42"/>
      <c r="AQ134" s="42"/>
      <c r="AR134" s="40"/>
      <c r="AS134" s="39"/>
      <c r="AT134" s="39"/>
      <c r="AU134" s="41"/>
      <c r="AV134" s="42"/>
      <c r="AW134" s="42"/>
      <c r="AX134" s="40"/>
      <c r="AY134" s="39"/>
      <c r="AZ134" s="39"/>
      <c r="BA134" s="41"/>
      <c r="BB134" s="42"/>
      <c r="BC134" s="42"/>
      <c r="BD134" s="40"/>
      <c r="BE134" s="39"/>
      <c r="BF134" s="39"/>
      <c r="BG134" s="41"/>
      <c r="BH134" s="42"/>
      <c r="BI134" s="42"/>
      <c r="BJ134" s="40"/>
      <c r="BK134" s="39"/>
      <c r="BL134" s="39"/>
      <c r="BM134" s="41"/>
    </row>
    <row r="135" spans="1:252" ht="15.75" customHeight="1" x14ac:dyDescent="0.25">
      <c r="A135" s="35"/>
      <c r="B135" s="36"/>
      <c r="C135" s="37" t="s">
        <v>141</v>
      </c>
      <c r="D135" s="32">
        <v>1593.4354390000001</v>
      </c>
      <c r="E135" s="32">
        <v>694.16360078000002</v>
      </c>
      <c r="F135" s="32">
        <v>418.19312327000017</v>
      </c>
      <c r="G135" s="32">
        <v>536.09225644000014</v>
      </c>
      <c r="H135" s="32">
        <v>695.75022546999992</v>
      </c>
      <c r="I135" s="37"/>
      <c r="J135" s="38">
        <f t="shared" si="1"/>
        <v>43.66353404984109</v>
      </c>
      <c r="K135" s="38">
        <f t="shared" si="1"/>
        <v>100.22856639100885</v>
      </c>
      <c r="L135" s="39"/>
      <c r="M135" s="40"/>
      <c r="N135" s="40"/>
      <c r="O135" s="39"/>
      <c r="P135" s="39"/>
      <c r="Q135" s="41"/>
      <c r="R135" s="42"/>
      <c r="S135" s="42"/>
      <c r="T135" s="40"/>
      <c r="U135" s="39"/>
      <c r="V135" s="39"/>
      <c r="W135" s="41"/>
      <c r="X135" s="42"/>
      <c r="Y135" s="42"/>
      <c r="Z135" s="40"/>
      <c r="AA135" s="39"/>
      <c r="AB135" s="39"/>
      <c r="AC135" s="41"/>
      <c r="AD135" s="42"/>
      <c r="AE135" s="42"/>
      <c r="AF135" s="40"/>
      <c r="AG135" s="39"/>
      <c r="AH135" s="39"/>
      <c r="AI135" s="41"/>
      <c r="AJ135" s="42"/>
      <c r="AK135" s="42"/>
      <c r="AL135" s="40"/>
      <c r="AM135" s="39"/>
      <c r="AN135" s="39"/>
      <c r="AO135" s="41"/>
      <c r="AP135" s="42"/>
      <c r="AQ135" s="42"/>
      <c r="AR135" s="40"/>
      <c r="AS135" s="39"/>
      <c r="AT135" s="39"/>
      <c r="AU135" s="41"/>
      <c r="AV135" s="42"/>
      <c r="AW135" s="42"/>
      <c r="AX135" s="40"/>
      <c r="AY135" s="39"/>
      <c r="AZ135" s="39"/>
      <c r="BA135" s="41"/>
      <c r="BB135" s="42"/>
      <c r="BC135" s="42"/>
      <c r="BD135" s="40"/>
      <c r="BE135" s="39"/>
      <c r="BF135" s="39"/>
      <c r="BG135" s="41"/>
      <c r="BH135" s="42"/>
      <c r="BI135" s="42"/>
      <c r="BJ135" s="40"/>
      <c r="BK135" s="39"/>
      <c r="BL135" s="39"/>
      <c r="BM135" s="41"/>
    </row>
    <row r="136" spans="1:252" ht="15.75" customHeight="1" x14ac:dyDescent="0.25">
      <c r="A136" s="35"/>
      <c r="B136" s="36"/>
      <c r="C136" s="37" t="s">
        <v>142</v>
      </c>
      <c r="D136" s="32">
        <v>101.63492100000001</v>
      </c>
      <c r="E136" s="32">
        <v>35.905233899999999</v>
      </c>
      <c r="F136" s="32">
        <v>20.094616440000003</v>
      </c>
      <c r="G136" s="32">
        <v>30.671815030000001</v>
      </c>
      <c r="H136" s="32">
        <v>35.460235329999996</v>
      </c>
      <c r="I136" s="37"/>
      <c r="J136" s="38">
        <f t="shared" ref="J136:K193" si="2">+IF(D136=0,"n.a.",IF(ABS((($H136/D136)*100)&gt;500),"-o-",((($H136/D136)*100))))</f>
        <v>34.889814427070789</v>
      </c>
      <c r="K136" s="38">
        <f t="shared" si="2"/>
        <v>98.760630354785121</v>
      </c>
      <c r="L136" s="39"/>
      <c r="M136" s="40"/>
      <c r="N136" s="40"/>
      <c r="O136" s="39"/>
      <c r="P136" s="39"/>
      <c r="Q136" s="41"/>
      <c r="R136" s="42"/>
      <c r="S136" s="42"/>
      <c r="T136" s="40"/>
      <c r="U136" s="39"/>
      <c r="V136" s="39"/>
      <c r="W136" s="41"/>
      <c r="X136" s="42"/>
      <c r="Y136" s="42"/>
      <c r="Z136" s="40"/>
      <c r="AA136" s="39"/>
      <c r="AB136" s="39"/>
      <c r="AC136" s="41"/>
      <c r="AD136" s="42"/>
      <c r="AE136" s="42"/>
      <c r="AF136" s="40"/>
      <c r="AG136" s="39"/>
      <c r="AH136" s="39"/>
      <c r="AI136" s="41"/>
      <c r="AJ136" s="42"/>
      <c r="AK136" s="42"/>
      <c r="AL136" s="40"/>
      <c r="AM136" s="39"/>
      <c r="AN136" s="39"/>
      <c r="AO136" s="41"/>
      <c r="AP136" s="42"/>
      <c r="AQ136" s="42"/>
      <c r="AR136" s="40"/>
      <c r="AS136" s="39"/>
      <c r="AT136" s="39"/>
      <c r="AU136" s="41"/>
      <c r="AV136" s="42"/>
      <c r="AW136" s="42"/>
      <c r="AX136" s="40"/>
      <c r="AY136" s="39"/>
      <c r="AZ136" s="39"/>
      <c r="BA136" s="41"/>
      <c r="BB136" s="42"/>
      <c r="BC136" s="42"/>
      <c r="BD136" s="40"/>
      <c r="BE136" s="39"/>
      <c r="BF136" s="39"/>
      <c r="BG136" s="41"/>
      <c r="BH136" s="42"/>
      <c r="BI136" s="42"/>
      <c r="BJ136" s="40"/>
      <c r="BK136" s="39"/>
      <c r="BL136" s="39"/>
      <c r="BM136" s="41"/>
    </row>
    <row r="137" spans="1:252" ht="15.75" customHeight="1" x14ac:dyDescent="0.25">
      <c r="A137" s="35"/>
      <c r="B137" s="36"/>
      <c r="C137" s="37" t="s">
        <v>143</v>
      </c>
      <c r="D137" s="32">
        <v>1867.756042</v>
      </c>
      <c r="E137" s="32">
        <v>57.196154</v>
      </c>
      <c r="F137" s="32">
        <v>0</v>
      </c>
      <c r="G137" s="32">
        <v>18</v>
      </c>
      <c r="H137" s="32">
        <v>57.196154</v>
      </c>
      <c r="I137" s="37"/>
      <c r="J137" s="38">
        <f t="shared" si="2"/>
        <v>3.0622925432356869</v>
      </c>
      <c r="K137" s="38">
        <f t="shared" si="2"/>
        <v>100</v>
      </c>
      <c r="L137" s="39"/>
      <c r="M137" s="40"/>
      <c r="N137" s="40"/>
      <c r="O137" s="39"/>
      <c r="P137" s="39"/>
      <c r="Q137" s="41"/>
      <c r="R137" s="42"/>
      <c r="S137" s="42"/>
      <c r="T137" s="40"/>
      <c r="U137" s="39"/>
      <c r="V137" s="39"/>
      <c r="W137" s="41"/>
      <c r="X137" s="42"/>
      <c r="Y137" s="42"/>
      <c r="Z137" s="40"/>
      <c r="AA137" s="39"/>
      <c r="AB137" s="39"/>
      <c r="AC137" s="41"/>
      <c r="AD137" s="42"/>
      <c r="AE137" s="42"/>
      <c r="AF137" s="40"/>
      <c r="AG137" s="39"/>
      <c r="AH137" s="39"/>
      <c r="AI137" s="41"/>
      <c r="AJ137" s="42"/>
      <c r="AK137" s="42"/>
      <c r="AL137" s="40"/>
      <c r="AM137" s="39"/>
      <c r="AN137" s="39"/>
      <c r="AO137" s="41"/>
      <c r="AP137" s="42"/>
      <c r="AQ137" s="42"/>
      <c r="AR137" s="40"/>
      <c r="AS137" s="39"/>
      <c r="AT137" s="39"/>
      <c r="AU137" s="41"/>
      <c r="AV137" s="42"/>
      <c r="AW137" s="42"/>
      <c r="AX137" s="40"/>
      <c r="AY137" s="39"/>
      <c r="AZ137" s="39"/>
      <c r="BA137" s="41"/>
      <c r="BB137" s="42"/>
      <c r="BC137" s="42"/>
      <c r="BD137" s="40"/>
      <c r="BE137" s="39"/>
      <c r="BF137" s="39"/>
      <c r="BG137" s="41"/>
      <c r="BH137" s="42"/>
      <c r="BI137" s="42"/>
      <c r="BJ137" s="40"/>
      <c r="BK137" s="39"/>
      <c r="BL137" s="39"/>
      <c r="BM137" s="41"/>
    </row>
    <row r="138" spans="1:252" ht="15.75" customHeight="1" x14ac:dyDescent="0.25">
      <c r="A138" s="35"/>
      <c r="B138" s="36"/>
      <c r="C138" s="37" t="s">
        <v>144</v>
      </c>
      <c r="D138" s="32">
        <v>1515.911529</v>
      </c>
      <c r="E138" s="32">
        <v>1469.70611618</v>
      </c>
      <c r="F138" s="32">
        <v>1453.9600518</v>
      </c>
      <c r="G138" s="32">
        <v>1456.89251208</v>
      </c>
      <c r="H138" s="32">
        <v>1469.70611618</v>
      </c>
      <c r="I138" s="37"/>
      <c r="J138" s="38">
        <f t="shared" si="2"/>
        <v>96.951971672747931</v>
      </c>
      <c r="K138" s="38">
        <f t="shared" si="2"/>
        <v>100</v>
      </c>
      <c r="L138" s="39"/>
      <c r="M138" s="40"/>
      <c r="N138" s="40"/>
      <c r="O138" s="39"/>
      <c r="P138" s="39"/>
      <c r="Q138" s="41"/>
      <c r="R138" s="42"/>
      <c r="S138" s="42"/>
      <c r="T138" s="40"/>
      <c r="U138" s="39"/>
      <c r="V138" s="39"/>
      <c r="W138" s="41"/>
      <c r="X138" s="42"/>
      <c r="Y138" s="42"/>
      <c r="Z138" s="40"/>
      <c r="AA138" s="39"/>
      <c r="AB138" s="39"/>
      <c r="AC138" s="41"/>
      <c r="AD138" s="42"/>
      <c r="AE138" s="42"/>
      <c r="AF138" s="40"/>
      <c r="AG138" s="39"/>
      <c r="AH138" s="39"/>
      <c r="AI138" s="41"/>
      <c r="AJ138" s="42"/>
      <c r="AK138" s="42"/>
      <c r="AL138" s="40"/>
      <c r="AM138" s="39"/>
      <c r="AN138" s="39"/>
      <c r="AO138" s="41"/>
      <c r="AP138" s="42"/>
      <c r="AQ138" s="42"/>
      <c r="AR138" s="40"/>
      <c r="AS138" s="39"/>
      <c r="AT138" s="39"/>
      <c r="AU138" s="41"/>
      <c r="AV138" s="42"/>
      <c r="AW138" s="42"/>
      <c r="AX138" s="40"/>
      <c r="AY138" s="39"/>
      <c r="AZ138" s="39"/>
      <c r="BA138" s="41"/>
      <c r="BB138" s="42"/>
      <c r="BC138" s="42"/>
      <c r="BD138" s="40"/>
      <c r="BE138" s="39"/>
      <c r="BF138" s="39"/>
      <c r="BG138" s="41"/>
      <c r="BH138" s="42"/>
      <c r="BI138" s="42"/>
      <c r="BJ138" s="40"/>
      <c r="BK138" s="39"/>
      <c r="BL138" s="39"/>
      <c r="BM138" s="41"/>
    </row>
    <row r="139" spans="1:252" s="58" customFormat="1" ht="15.75" customHeight="1" x14ac:dyDescent="0.25">
      <c r="A139" s="35"/>
      <c r="B139" s="36"/>
      <c r="C139" s="37" t="s">
        <v>145</v>
      </c>
      <c r="D139" s="32">
        <v>28275.868043999999</v>
      </c>
      <c r="E139" s="32">
        <v>18529.460053999999</v>
      </c>
      <c r="F139" s="32">
        <v>13478.827667</v>
      </c>
      <c r="G139" s="32">
        <v>13478.844577</v>
      </c>
      <c r="H139" s="32">
        <v>18529.460053999999</v>
      </c>
      <c r="I139" s="37"/>
      <c r="J139" s="38">
        <f t="shared" si="2"/>
        <v>65.531003416646158</v>
      </c>
      <c r="K139" s="38">
        <f t="shared" si="2"/>
        <v>100</v>
      </c>
      <c r="L139" s="39"/>
      <c r="M139" s="40"/>
      <c r="N139" s="40"/>
      <c r="O139" s="39"/>
      <c r="P139" s="39"/>
      <c r="Q139" s="41"/>
      <c r="R139" s="42"/>
      <c r="S139" s="42"/>
      <c r="T139" s="40"/>
      <c r="U139" s="39"/>
      <c r="V139" s="39"/>
      <c r="W139" s="41"/>
      <c r="X139" s="42"/>
      <c r="Y139" s="42"/>
      <c r="Z139" s="40"/>
      <c r="AA139" s="39"/>
      <c r="AB139" s="39"/>
      <c r="AC139" s="41"/>
      <c r="AD139" s="42"/>
      <c r="AE139" s="42"/>
      <c r="AF139" s="40"/>
      <c r="AG139" s="39"/>
      <c r="AH139" s="39"/>
      <c r="AI139" s="41"/>
      <c r="AJ139" s="42"/>
      <c r="AK139" s="42"/>
      <c r="AL139" s="40"/>
      <c r="AM139" s="39"/>
      <c r="AN139" s="39"/>
      <c r="AO139" s="41"/>
      <c r="AP139" s="42"/>
      <c r="AQ139" s="42"/>
      <c r="AR139" s="40"/>
      <c r="AS139" s="39"/>
      <c r="AT139" s="39"/>
      <c r="AU139" s="41"/>
      <c r="AV139" s="42"/>
      <c r="AW139" s="42"/>
      <c r="AX139" s="40"/>
      <c r="AY139" s="39"/>
      <c r="AZ139" s="39"/>
      <c r="BA139" s="41"/>
      <c r="BB139" s="42"/>
      <c r="BC139" s="42"/>
      <c r="BD139" s="40"/>
      <c r="BE139" s="39"/>
      <c r="BF139" s="39"/>
      <c r="BG139" s="41"/>
      <c r="BH139" s="42"/>
      <c r="BI139" s="42"/>
      <c r="BJ139" s="40"/>
      <c r="BK139" s="39"/>
      <c r="BL139" s="39"/>
      <c r="BM139" s="41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</row>
    <row r="140" spans="1:252" ht="15.75" customHeight="1" x14ac:dyDescent="0.25">
      <c r="A140" s="35"/>
      <c r="B140" s="36"/>
      <c r="C140" s="37" t="s">
        <v>146</v>
      </c>
      <c r="D140" s="32">
        <v>735.51150299999995</v>
      </c>
      <c r="E140" s="32">
        <v>193.19995965999999</v>
      </c>
      <c r="F140" s="32">
        <v>0</v>
      </c>
      <c r="G140" s="32">
        <v>116.99996166</v>
      </c>
      <c r="H140" s="32">
        <v>193.19995965999999</v>
      </c>
      <c r="I140" s="37"/>
      <c r="J140" s="38">
        <f t="shared" si="2"/>
        <v>26.26742870396685</v>
      </c>
      <c r="K140" s="38">
        <f t="shared" si="2"/>
        <v>100</v>
      </c>
      <c r="L140" s="39"/>
      <c r="M140" s="40"/>
      <c r="N140" s="40"/>
      <c r="O140" s="39"/>
      <c r="P140" s="39"/>
      <c r="Q140" s="41"/>
      <c r="R140" s="42"/>
      <c r="S140" s="42"/>
      <c r="T140" s="40"/>
      <c r="U140" s="39"/>
      <c r="V140" s="39"/>
      <c r="W140" s="41"/>
      <c r="X140" s="42"/>
      <c r="Y140" s="42"/>
      <c r="Z140" s="40"/>
      <c r="AA140" s="39"/>
      <c r="AB140" s="39"/>
      <c r="AC140" s="41"/>
      <c r="AD140" s="42"/>
      <c r="AE140" s="42"/>
      <c r="AF140" s="40"/>
      <c r="AG140" s="39"/>
      <c r="AH140" s="39"/>
      <c r="AI140" s="41"/>
      <c r="AJ140" s="42"/>
      <c r="AK140" s="42"/>
      <c r="AL140" s="40"/>
      <c r="AM140" s="39"/>
      <c r="AN140" s="39"/>
      <c r="AO140" s="41"/>
      <c r="AP140" s="42"/>
      <c r="AQ140" s="42"/>
      <c r="AR140" s="40"/>
      <c r="AS140" s="39"/>
      <c r="AT140" s="39"/>
      <c r="AU140" s="41"/>
      <c r="AV140" s="42"/>
      <c r="AW140" s="42"/>
      <c r="AX140" s="40"/>
      <c r="AY140" s="39"/>
      <c r="AZ140" s="39"/>
      <c r="BA140" s="41"/>
      <c r="BB140" s="42"/>
      <c r="BC140" s="42"/>
      <c r="BD140" s="40"/>
      <c r="BE140" s="39"/>
      <c r="BF140" s="39"/>
      <c r="BG140" s="41"/>
      <c r="BH140" s="42"/>
      <c r="BI140" s="42"/>
      <c r="BJ140" s="40"/>
      <c r="BK140" s="39"/>
      <c r="BL140" s="39"/>
      <c r="BM140" s="41"/>
    </row>
    <row r="141" spans="1:252" ht="15.75" customHeight="1" x14ac:dyDescent="0.25">
      <c r="A141" s="35"/>
      <c r="B141" s="36"/>
      <c r="C141" s="37" t="s">
        <v>147</v>
      </c>
      <c r="D141" s="32">
        <v>2112.5425059999998</v>
      </c>
      <c r="E141" s="32">
        <v>876.68441351000001</v>
      </c>
      <c r="F141" s="32">
        <v>400.34745360000005</v>
      </c>
      <c r="G141" s="32">
        <v>825.07450151</v>
      </c>
      <c r="H141" s="32">
        <v>876.25751235999996</v>
      </c>
      <c r="I141" s="37"/>
      <c r="J141" s="38">
        <f t="shared" si="2"/>
        <v>41.478810952739245</v>
      </c>
      <c r="K141" s="38">
        <f t="shared" si="2"/>
        <v>99.951305037089583</v>
      </c>
      <c r="L141" s="39"/>
      <c r="M141" s="40"/>
      <c r="N141" s="40"/>
      <c r="O141" s="39"/>
      <c r="P141" s="39"/>
      <c r="Q141" s="41"/>
      <c r="R141" s="42"/>
      <c r="S141" s="42"/>
      <c r="T141" s="40"/>
      <c r="U141" s="39"/>
      <c r="V141" s="39"/>
      <c r="W141" s="41"/>
      <c r="X141" s="42"/>
      <c r="Y141" s="42"/>
      <c r="Z141" s="40"/>
      <c r="AA141" s="39"/>
      <c r="AB141" s="39"/>
      <c r="AC141" s="41"/>
      <c r="AD141" s="42"/>
      <c r="AE141" s="42"/>
      <c r="AF141" s="40"/>
      <c r="AG141" s="39"/>
      <c r="AH141" s="39"/>
      <c r="AI141" s="41"/>
      <c r="AJ141" s="42"/>
      <c r="AK141" s="42"/>
      <c r="AL141" s="40"/>
      <c r="AM141" s="39"/>
      <c r="AN141" s="39"/>
      <c r="AO141" s="41"/>
      <c r="AP141" s="42"/>
      <c r="AQ141" s="42"/>
      <c r="AR141" s="40"/>
      <c r="AS141" s="39"/>
      <c r="AT141" s="39"/>
      <c r="AU141" s="41"/>
      <c r="AV141" s="42"/>
      <c r="AW141" s="42"/>
      <c r="AX141" s="40"/>
      <c r="AY141" s="39"/>
      <c r="AZ141" s="39"/>
      <c r="BA141" s="41"/>
      <c r="BB141" s="42"/>
      <c r="BC141" s="42"/>
      <c r="BD141" s="40"/>
      <c r="BE141" s="39"/>
      <c r="BF141" s="39"/>
      <c r="BG141" s="41"/>
      <c r="BH141" s="42"/>
      <c r="BI141" s="42"/>
      <c r="BJ141" s="40"/>
      <c r="BK141" s="39"/>
      <c r="BL141" s="39"/>
      <c r="BM141" s="41"/>
    </row>
    <row r="142" spans="1:252" s="58" customFormat="1" ht="15.75" customHeight="1" x14ac:dyDescent="0.25">
      <c r="A142" s="35"/>
      <c r="B142" s="36"/>
      <c r="C142" s="37" t="s">
        <v>148</v>
      </c>
      <c r="D142" s="32">
        <v>640.38376100000005</v>
      </c>
      <c r="E142" s="32">
        <v>734.01599607999992</v>
      </c>
      <c r="F142" s="32">
        <v>531.61905045999993</v>
      </c>
      <c r="G142" s="32">
        <v>672.60162522000007</v>
      </c>
      <c r="H142" s="32">
        <v>731.97899607999989</v>
      </c>
      <c r="I142" s="37"/>
      <c r="J142" s="38">
        <f t="shared" si="2"/>
        <v>114.3031789152442</v>
      </c>
      <c r="K142" s="38">
        <f t="shared" si="2"/>
        <v>99.722485611910557</v>
      </c>
      <c r="L142" s="39"/>
      <c r="M142" s="40"/>
      <c r="N142" s="40"/>
      <c r="O142" s="39"/>
      <c r="P142" s="39"/>
      <c r="Q142" s="41"/>
      <c r="R142" s="42"/>
      <c r="S142" s="42"/>
      <c r="T142" s="40"/>
      <c r="U142" s="39"/>
      <c r="V142" s="39"/>
      <c r="W142" s="41"/>
      <c r="X142" s="42"/>
      <c r="Y142" s="42"/>
      <c r="Z142" s="40"/>
      <c r="AA142" s="39"/>
      <c r="AB142" s="39"/>
      <c r="AC142" s="41"/>
      <c r="AD142" s="42"/>
      <c r="AE142" s="42"/>
      <c r="AF142" s="40"/>
      <c r="AG142" s="39"/>
      <c r="AH142" s="39"/>
      <c r="AI142" s="41"/>
      <c r="AJ142" s="42"/>
      <c r="AK142" s="42"/>
      <c r="AL142" s="40"/>
      <c r="AM142" s="39"/>
      <c r="AN142" s="39"/>
      <c r="AO142" s="41"/>
      <c r="AP142" s="42"/>
      <c r="AQ142" s="42"/>
      <c r="AR142" s="40"/>
      <c r="AS142" s="39"/>
      <c r="AT142" s="39"/>
      <c r="AU142" s="41"/>
      <c r="AV142" s="42"/>
      <c r="AW142" s="42"/>
      <c r="AX142" s="40"/>
      <c r="AY142" s="39"/>
      <c r="AZ142" s="39"/>
      <c r="BA142" s="41"/>
      <c r="BB142" s="42"/>
      <c r="BC142" s="42"/>
      <c r="BD142" s="40"/>
      <c r="BE142" s="39"/>
      <c r="BF142" s="39"/>
      <c r="BG142" s="41"/>
      <c r="BH142" s="42"/>
      <c r="BI142" s="42"/>
      <c r="BJ142" s="40"/>
      <c r="BK142" s="39"/>
      <c r="BL142" s="39"/>
      <c r="BM142" s="41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</row>
    <row r="143" spans="1:252" ht="15.75" customHeight="1" x14ac:dyDescent="0.25">
      <c r="A143" s="35"/>
      <c r="B143" s="36"/>
      <c r="C143" s="37" t="s">
        <v>149</v>
      </c>
      <c r="D143" s="32">
        <v>12000.381528</v>
      </c>
      <c r="E143" s="32">
        <v>8.6513332200000015</v>
      </c>
      <c r="F143" s="32">
        <v>2.6025417499999999</v>
      </c>
      <c r="G143" s="32">
        <v>3.5462541299999999</v>
      </c>
      <c r="H143" s="32">
        <v>8.6513332200000015</v>
      </c>
      <c r="I143" s="37"/>
      <c r="J143" s="38">
        <f t="shared" si="2"/>
        <v>7.209215140213833E-2</v>
      </c>
      <c r="K143" s="38">
        <f t="shared" si="2"/>
        <v>100</v>
      </c>
      <c r="L143" s="39"/>
      <c r="M143" s="40"/>
      <c r="N143" s="40"/>
      <c r="O143" s="39"/>
      <c r="P143" s="39"/>
      <c r="Q143" s="41"/>
      <c r="R143" s="42"/>
      <c r="S143" s="42"/>
      <c r="T143" s="40"/>
      <c r="U143" s="39"/>
      <c r="V143" s="39"/>
      <c r="W143" s="41"/>
      <c r="X143" s="42"/>
      <c r="Y143" s="42"/>
      <c r="Z143" s="40"/>
      <c r="AA143" s="39"/>
      <c r="AB143" s="39"/>
      <c r="AC143" s="41"/>
      <c r="AD143" s="42"/>
      <c r="AE143" s="42"/>
      <c r="AF143" s="40"/>
      <c r="AG143" s="39"/>
      <c r="AH143" s="39"/>
      <c r="AI143" s="41"/>
      <c r="AJ143" s="42"/>
      <c r="AK143" s="42"/>
      <c r="AL143" s="40"/>
      <c r="AM143" s="39"/>
      <c r="AN143" s="39"/>
      <c r="AO143" s="41"/>
      <c r="AP143" s="42"/>
      <c r="AQ143" s="42"/>
      <c r="AR143" s="40"/>
      <c r="AS143" s="39"/>
      <c r="AT143" s="39"/>
      <c r="AU143" s="41"/>
      <c r="AV143" s="42"/>
      <c r="AW143" s="42"/>
      <c r="AX143" s="40"/>
      <c r="AY143" s="39"/>
      <c r="AZ143" s="39"/>
      <c r="BA143" s="41"/>
      <c r="BB143" s="42"/>
      <c r="BC143" s="42"/>
      <c r="BD143" s="40"/>
      <c r="BE143" s="39"/>
      <c r="BF143" s="39"/>
      <c r="BG143" s="41"/>
      <c r="BH143" s="42"/>
      <c r="BI143" s="42"/>
      <c r="BJ143" s="40"/>
      <c r="BK143" s="39"/>
      <c r="BL143" s="39"/>
      <c r="BM143" s="41"/>
    </row>
    <row r="144" spans="1:252" ht="15.75" customHeight="1" x14ac:dyDescent="0.25">
      <c r="A144" s="35"/>
      <c r="B144" s="36"/>
      <c r="C144" s="37" t="s">
        <v>150</v>
      </c>
      <c r="D144" s="32">
        <v>340</v>
      </c>
      <c r="E144" s="32">
        <v>0.67805129000000008</v>
      </c>
      <c r="F144" s="32">
        <v>0.47614609000000002</v>
      </c>
      <c r="G144" s="32">
        <v>0.47614609000000002</v>
      </c>
      <c r="H144" s="32">
        <v>0.62411150000000004</v>
      </c>
      <c r="I144" s="37"/>
      <c r="J144" s="38">
        <f t="shared" si="2"/>
        <v>0.18356220588235295</v>
      </c>
      <c r="K144" s="38">
        <f t="shared" si="2"/>
        <v>92.044880557634499</v>
      </c>
      <c r="L144" s="39"/>
      <c r="M144" s="40"/>
      <c r="N144" s="40"/>
      <c r="O144" s="39"/>
      <c r="P144" s="39"/>
      <c r="Q144" s="41"/>
      <c r="R144" s="42"/>
      <c r="S144" s="42"/>
      <c r="T144" s="40"/>
      <c r="U144" s="39"/>
      <c r="V144" s="39"/>
      <c r="W144" s="41"/>
      <c r="X144" s="42"/>
      <c r="Y144" s="42"/>
      <c r="Z144" s="40"/>
      <c r="AA144" s="39"/>
      <c r="AB144" s="39"/>
      <c r="AC144" s="41"/>
      <c r="AD144" s="42"/>
      <c r="AE144" s="42"/>
      <c r="AF144" s="40"/>
      <c r="AG144" s="39"/>
      <c r="AH144" s="39"/>
      <c r="AI144" s="41"/>
      <c r="AJ144" s="42"/>
      <c r="AK144" s="42"/>
      <c r="AL144" s="40"/>
      <c r="AM144" s="39"/>
      <c r="AN144" s="39"/>
      <c r="AO144" s="41"/>
      <c r="AP144" s="42"/>
      <c r="AQ144" s="42"/>
      <c r="AR144" s="40"/>
      <c r="AS144" s="39"/>
      <c r="AT144" s="39"/>
      <c r="AU144" s="41"/>
      <c r="AV144" s="42"/>
      <c r="AW144" s="42"/>
      <c r="AX144" s="40"/>
      <c r="AY144" s="39"/>
      <c r="AZ144" s="39"/>
      <c r="BA144" s="41"/>
      <c r="BB144" s="42"/>
      <c r="BC144" s="42"/>
      <c r="BD144" s="40"/>
      <c r="BE144" s="39"/>
      <c r="BF144" s="39"/>
      <c r="BG144" s="41"/>
      <c r="BH144" s="42"/>
      <c r="BI144" s="42"/>
      <c r="BJ144" s="40"/>
      <c r="BK144" s="39"/>
      <c r="BL144" s="39"/>
      <c r="BM144" s="41"/>
    </row>
    <row r="145" spans="1:252" ht="15.75" customHeight="1" x14ac:dyDescent="0.25">
      <c r="A145" s="35"/>
      <c r="B145" s="36"/>
      <c r="C145" s="37" t="s">
        <v>151</v>
      </c>
      <c r="D145" s="32">
        <v>13587.653297000001</v>
      </c>
      <c r="E145" s="32">
        <v>4439.6627569299999</v>
      </c>
      <c r="F145" s="32">
        <v>2754.2894432199996</v>
      </c>
      <c r="G145" s="32">
        <v>3579.1841330199995</v>
      </c>
      <c r="H145" s="32">
        <v>4438.4668253700002</v>
      </c>
      <c r="I145" s="37"/>
      <c r="J145" s="38">
        <f t="shared" si="2"/>
        <v>32.665440664062004</v>
      </c>
      <c r="K145" s="38">
        <f t="shared" si="2"/>
        <v>99.973062558453734</v>
      </c>
      <c r="L145" s="39"/>
      <c r="M145" s="40"/>
      <c r="N145" s="40"/>
      <c r="O145" s="39"/>
      <c r="P145" s="39"/>
      <c r="Q145" s="41"/>
      <c r="R145" s="42"/>
      <c r="S145" s="42"/>
      <c r="T145" s="40"/>
      <c r="U145" s="39"/>
      <c r="V145" s="39"/>
      <c r="W145" s="41"/>
      <c r="X145" s="42"/>
      <c r="Y145" s="42"/>
      <c r="Z145" s="40"/>
      <c r="AA145" s="39"/>
      <c r="AB145" s="39"/>
      <c r="AC145" s="41"/>
      <c r="AD145" s="42"/>
      <c r="AE145" s="42"/>
      <c r="AF145" s="40"/>
      <c r="AG145" s="39"/>
      <c r="AH145" s="39"/>
      <c r="AI145" s="41"/>
      <c r="AJ145" s="42"/>
      <c r="AK145" s="42"/>
      <c r="AL145" s="40"/>
      <c r="AM145" s="39"/>
      <c r="AN145" s="39"/>
      <c r="AO145" s="41"/>
      <c r="AP145" s="42"/>
      <c r="AQ145" s="42"/>
      <c r="AR145" s="40"/>
      <c r="AS145" s="39"/>
      <c r="AT145" s="39"/>
      <c r="AU145" s="41"/>
      <c r="AV145" s="42"/>
      <c r="AW145" s="42"/>
      <c r="AX145" s="40"/>
      <c r="AY145" s="39"/>
      <c r="AZ145" s="39"/>
      <c r="BA145" s="41"/>
      <c r="BB145" s="42"/>
      <c r="BC145" s="42"/>
      <c r="BD145" s="40"/>
      <c r="BE145" s="39"/>
      <c r="BF145" s="39"/>
      <c r="BG145" s="41"/>
      <c r="BH145" s="42"/>
      <c r="BI145" s="42"/>
      <c r="BJ145" s="40"/>
      <c r="BK145" s="39"/>
      <c r="BL145" s="39"/>
      <c r="BM145" s="41"/>
    </row>
    <row r="146" spans="1:252" ht="15.75" customHeight="1" x14ac:dyDescent="0.25">
      <c r="A146" s="35"/>
      <c r="B146" s="36"/>
      <c r="C146" s="37" t="s">
        <v>152</v>
      </c>
      <c r="D146" s="32">
        <v>545.28163500000005</v>
      </c>
      <c r="E146" s="32">
        <v>49.325749399999999</v>
      </c>
      <c r="F146" s="32">
        <v>0.69133193000000004</v>
      </c>
      <c r="G146" s="32">
        <v>47.45636434</v>
      </c>
      <c r="H146" s="32">
        <v>49.325451520000001</v>
      </c>
      <c r="I146" s="37"/>
      <c r="J146" s="38">
        <f t="shared" si="2"/>
        <v>9.0458670077894698</v>
      </c>
      <c r="K146" s="38">
        <f t="shared" si="2"/>
        <v>99.999396096352072</v>
      </c>
      <c r="L146" s="39"/>
      <c r="M146" s="40"/>
      <c r="N146" s="40"/>
      <c r="O146" s="39"/>
      <c r="P146" s="39"/>
      <c r="Q146" s="41"/>
      <c r="R146" s="42"/>
      <c r="S146" s="42"/>
      <c r="T146" s="40"/>
      <c r="U146" s="39"/>
      <c r="V146" s="39"/>
      <c r="W146" s="41"/>
      <c r="X146" s="42"/>
      <c r="Y146" s="42"/>
      <c r="Z146" s="40"/>
      <c r="AA146" s="39"/>
      <c r="AB146" s="39"/>
      <c r="AC146" s="41"/>
      <c r="AD146" s="42"/>
      <c r="AE146" s="42"/>
      <c r="AF146" s="40"/>
      <c r="AG146" s="39"/>
      <c r="AH146" s="39"/>
      <c r="AI146" s="41"/>
      <c r="AJ146" s="42"/>
      <c r="AK146" s="42"/>
      <c r="AL146" s="40"/>
      <c r="AM146" s="39"/>
      <c r="AN146" s="39"/>
      <c r="AO146" s="41"/>
      <c r="AP146" s="42"/>
      <c r="AQ146" s="42"/>
      <c r="AR146" s="40"/>
      <c r="AS146" s="39"/>
      <c r="AT146" s="39"/>
      <c r="AU146" s="41"/>
      <c r="AV146" s="42"/>
      <c r="AW146" s="42"/>
      <c r="AX146" s="40"/>
      <c r="AY146" s="39"/>
      <c r="AZ146" s="39"/>
      <c r="BA146" s="41"/>
      <c r="BB146" s="42"/>
      <c r="BC146" s="42"/>
      <c r="BD146" s="40"/>
      <c r="BE146" s="39"/>
      <c r="BF146" s="39"/>
      <c r="BG146" s="41"/>
      <c r="BH146" s="42"/>
      <c r="BI146" s="42"/>
      <c r="BJ146" s="40"/>
      <c r="BK146" s="39"/>
      <c r="BL146" s="39"/>
      <c r="BM146" s="41"/>
    </row>
    <row r="147" spans="1:252" ht="25.5" x14ac:dyDescent="0.25">
      <c r="A147" s="35"/>
      <c r="B147" s="36"/>
      <c r="C147" s="37" t="s">
        <v>153</v>
      </c>
      <c r="D147" s="32">
        <v>2236.8533630000002</v>
      </c>
      <c r="E147" s="32">
        <v>64.783652460000013</v>
      </c>
      <c r="F147" s="32">
        <v>59.760707889999999</v>
      </c>
      <c r="G147" s="32">
        <v>62.350786370000002</v>
      </c>
      <c r="H147" s="32">
        <v>64.783652460000013</v>
      </c>
      <c r="I147" s="37"/>
      <c r="J147" s="38">
        <f t="shared" si="2"/>
        <v>2.8961957690920843</v>
      </c>
      <c r="K147" s="38">
        <f t="shared" si="2"/>
        <v>100</v>
      </c>
      <c r="L147" s="39"/>
      <c r="M147" s="40"/>
      <c r="N147" s="40"/>
      <c r="O147" s="39"/>
      <c r="P147" s="39"/>
      <c r="Q147" s="41"/>
      <c r="R147" s="42"/>
      <c r="S147" s="42"/>
      <c r="T147" s="40"/>
      <c r="U147" s="39"/>
      <c r="V147" s="39"/>
      <c r="W147" s="41"/>
      <c r="X147" s="42"/>
      <c r="Y147" s="42"/>
      <c r="Z147" s="40"/>
      <c r="AA147" s="39"/>
      <c r="AB147" s="39"/>
      <c r="AC147" s="41"/>
      <c r="AD147" s="42"/>
      <c r="AE147" s="42"/>
      <c r="AF147" s="40"/>
      <c r="AG147" s="39"/>
      <c r="AH147" s="39"/>
      <c r="AI147" s="41"/>
      <c r="AJ147" s="42"/>
      <c r="AK147" s="42"/>
      <c r="AL147" s="40"/>
      <c r="AM147" s="39"/>
      <c r="AN147" s="39"/>
      <c r="AO147" s="41"/>
      <c r="AP147" s="42"/>
      <c r="AQ147" s="42"/>
      <c r="AR147" s="40"/>
      <c r="AS147" s="39"/>
      <c r="AT147" s="39"/>
      <c r="AU147" s="41"/>
      <c r="AV147" s="42"/>
      <c r="AW147" s="42"/>
      <c r="AX147" s="40"/>
      <c r="AY147" s="39"/>
      <c r="AZ147" s="39"/>
      <c r="BA147" s="41"/>
      <c r="BB147" s="42"/>
      <c r="BC147" s="42"/>
      <c r="BD147" s="40"/>
      <c r="BE147" s="39"/>
      <c r="BF147" s="39"/>
      <c r="BG147" s="41"/>
      <c r="BH147" s="42"/>
      <c r="BI147" s="42"/>
      <c r="BJ147" s="40"/>
      <c r="BK147" s="39"/>
      <c r="BL147" s="39"/>
      <c r="BM147" s="41"/>
    </row>
    <row r="148" spans="1:252" ht="15.75" customHeight="1" x14ac:dyDescent="0.25">
      <c r="A148" s="35"/>
      <c r="B148" s="36"/>
      <c r="C148" s="37" t="s">
        <v>154</v>
      </c>
      <c r="D148" s="32">
        <v>800</v>
      </c>
      <c r="E148" s="32">
        <v>1.7477050999999999</v>
      </c>
      <c r="F148" s="32">
        <v>0</v>
      </c>
      <c r="G148" s="32">
        <v>1.6213431400000002</v>
      </c>
      <c r="H148" s="32">
        <v>1.7477051000000001</v>
      </c>
      <c r="I148" s="37"/>
      <c r="J148" s="38">
        <f t="shared" si="2"/>
        <v>0.21846313750000002</v>
      </c>
      <c r="K148" s="38">
        <f t="shared" si="2"/>
        <v>100.00000000000003</v>
      </c>
      <c r="L148" s="39"/>
      <c r="M148" s="40"/>
      <c r="N148" s="40"/>
      <c r="O148" s="39"/>
      <c r="P148" s="39"/>
      <c r="Q148" s="41"/>
      <c r="R148" s="42"/>
      <c r="S148" s="42"/>
      <c r="T148" s="40"/>
      <c r="U148" s="39"/>
      <c r="V148" s="39"/>
      <c r="W148" s="41"/>
      <c r="X148" s="42"/>
      <c r="Y148" s="42"/>
      <c r="Z148" s="40"/>
      <c r="AA148" s="39"/>
      <c r="AB148" s="39"/>
      <c r="AC148" s="41"/>
      <c r="AD148" s="42"/>
      <c r="AE148" s="42"/>
      <c r="AF148" s="40"/>
      <c r="AG148" s="39"/>
      <c r="AH148" s="39"/>
      <c r="AI148" s="41"/>
      <c r="AJ148" s="42"/>
      <c r="AK148" s="42"/>
      <c r="AL148" s="40"/>
      <c r="AM148" s="39"/>
      <c r="AN148" s="39"/>
      <c r="AO148" s="41"/>
      <c r="AP148" s="42"/>
      <c r="AQ148" s="42"/>
      <c r="AR148" s="40"/>
      <c r="AS148" s="39"/>
      <c r="AT148" s="39"/>
      <c r="AU148" s="41"/>
      <c r="AV148" s="42"/>
      <c r="AW148" s="42"/>
      <c r="AX148" s="40"/>
      <c r="AY148" s="39"/>
      <c r="AZ148" s="39"/>
      <c r="BA148" s="41"/>
      <c r="BB148" s="42"/>
      <c r="BC148" s="42"/>
      <c r="BD148" s="40"/>
      <c r="BE148" s="39"/>
      <c r="BF148" s="39"/>
      <c r="BG148" s="41"/>
      <c r="BH148" s="42"/>
      <c r="BI148" s="42"/>
      <c r="BJ148" s="40"/>
      <c r="BK148" s="39"/>
      <c r="BL148" s="39"/>
      <c r="BM148" s="41"/>
    </row>
    <row r="149" spans="1:252" ht="15.75" customHeight="1" x14ac:dyDescent="0.25">
      <c r="A149" s="35"/>
      <c r="B149" s="36"/>
      <c r="C149" s="37" t="s">
        <v>155</v>
      </c>
      <c r="D149" s="32">
        <v>979.457224</v>
      </c>
      <c r="E149" s="32">
        <v>82.065866899999989</v>
      </c>
      <c r="F149" s="32">
        <v>4.8248113099999994</v>
      </c>
      <c r="G149" s="32">
        <v>76.2576313</v>
      </c>
      <c r="H149" s="32">
        <v>82.065403040000007</v>
      </c>
      <c r="I149" s="37"/>
      <c r="J149" s="38">
        <f t="shared" si="2"/>
        <v>8.3786612655582395</v>
      </c>
      <c r="K149" s="38">
        <f t="shared" si="2"/>
        <v>99.999434771096062</v>
      </c>
      <c r="L149" s="39"/>
      <c r="M149" s="40"/>
      <c r="N149" s="40"/>
      <c r="O149" s="39"/>
      <c r="P149" s="39"/>
      <c r="Q149" s="41"/>
      <c r="R149" s="42"/>
      <c r="S149" s="42"/>
      <c r="T149" s="40"/>
      <c r="U149" s="39"/>
      <c r="V149" s="39"/>
      <c r="W149" s="41"/>
      <c r="X149" s="42"/>
      <c r="Y149" s="42"/>
      <c r="Z149" s="40"/>
      <c r="AA149" s="39"/>
      <c r="AB149" s="39"/>
      <c r="AC149" s="41"/>
      <c r="AD149" s="42"/>
      <c r="AE149" s="42"/>
      <c r="AF149" s="40"/>
      <c r="AG149" s="39"/>
      <c r="AH149" s="39"/>
      <c r="AI149" s="41"/>
      <c r="AJ149" s="42"/>
      <c r="AK149" s="42"/>
      <c r="AL149" s="40"/>
      <c r="AM149" s="39"/>
      <c r="AN149" s="39"/>
      <c r="AO149" s="41"/>
      <c r="AP149" s="42"/>
      <c r="AQ149" s="42"/>
      <c r="AR149" s="40"/>
      <c r="AS149" s="39"/>
      <c r="AT149" s="39"/>
      <c r="AU149" s="41"/>
      <c r="AV149" s="42"/>
      <c r="AW149" s="42"/>
      <c r="AX149" s="40"/>
      <c r="AY149" s="39"/>
      <c r="AZ149" s="39"/>
      <c r="BA149" s="41"/>
      <c r="BB149" s="42"/>
      <c r="BC149" s="42"/>
      <c r="BD149" s="40"/>
      <c r="BE149" s="39"/>
      <c r="BF149" s="39"/>
      <c r="BG149" s="41"/>
      <c r="BH149" s="42"/>
      <c r="BI149" s="42"/>
      <c r="BJ149" s="40"/>
      <c r="BK149" s="39"/>
      <c r="BL149" s="39"/>
      <c r="BM149" s="41"/>
    </row>
    <row r="150" spans="1:252" ht="15.75" customHeight="1" x14ac:dyDescent="0.25">
      <c r="A150" s="35"/>
      <c r="B150" s="36"/>
      <c r="C150" s="37" t="s">
        <v>156</v>
      </c>
      <c r="D150" s="32">
        <v>69403.848582999999</v>
      </c>
      <c r="E150" s="32">
        <v>35329.624890530002</v>
      </c>
      <c r="F150" s="32">
        <v>22168.899246659999</v>
      </c>
      <c r="G150" s="32">
        <v>26897.224879650003</v>
      </c>
      <c r="H150" s="32">
        <v>35329.624890530002</v>
      </c>
      <c r="I150" s="37"/>
      <c r="J150" s="38">
        <f t="shared" si="2"/>
        <v>50.904417567390858</v>
      </c>
      <c r="K150" s="38">
        <f t="shared" si="2"/>
        <v>100</v>
      </c>
      <c r="L150" s="39"/>
      <c r="M150" s="40"/>
      <c r="N150" s="40"/>
      <c r="O150" s="39"/>
      <c r="P150" s="39"/>
      <c r="Q150" s="41"/>
      <c r="R150" s="42"/>
      <c r="S150" s="42"/>
      <c r="T150" s="40"/>
      <c r="U150" s="39"/>
      <c r="V150" s="39"/>
      <c r="W150" s="41"/>
      <c r="X150" s="42"/>
      <c r="Y150" s="42"/>
      <c r="Z150" s="40"/>
      <c r="AA150" s="39"/>
      <c r="AB150" s="39"/>
      <c r="AC150" s="41"/>
      <c r="AD150" s="42"/>
      <c r="AE150" s="42"/>
      <c r="AF150" s="40"/>
      <c r="AG150" s="39"/>
      <c r="AH150" s="39"/>
      <c r="AI150" s="41"/>
      <c r="AJ150" s="42"/>
      <c r="AK150" s="42"/>
      <c r="AL150" s="40"/>
      <c r="AM150" s="39"/>
      <c r="AN150" s="39"/>
      <c r="AO150" s="41"/>
      <c r="AP150" s="42"/>
      <c r="AQ150" s="42"/>
      <c r="AR150" s="40"/>
      <c r="AS150" s="39"/>
      <c r="AT150" s="39"/>
      <c r="AU150" s="41"/>
      <c r="AV150" s="42"/>
      <c r="AW150" s="42"/>
      <c r="AX150" s="40"/>
      <c r="AY150" s="39"/>
      <c r="AZ150" s="39"/>
      <c r="BA150" s="41"/>
      <c r="BB150" s="42"/>
      <c r="BC150" s="42"/>
      <c r="BD150" s="40"/>
      <c r="BE150" s="39"/>
      <c r="BF150" s="39"/>
      <c r="BG150" s="41"/>
      <c r="BH150" s="42"/>
      <c r="BI150" s="42"/>
      <c r="BJ150" s="40"/>
      <c r="BK150" s="39"/>
      <c r="BL150" s="39"/>
      <c r="BM150" s="41"/>
    </row>
    <row r="151" spans="1:252" ht="15.75" customHeight="1" x14ac:dyDescent="0.25">
      <c r="A151" s="35"/>
      <c r="B151" s="36"/>
      <c r="C151" s="37" t="s">
        <v>157</v>
      </c>
      <c r="D151" s="32">
        <v>3330</v>
      </c>
      <c r="E151" s="32">
        <v>56.510594399999988</v>
      </c>
      <c r="F151" s="32">
        <v>35.916083799999996</v>
      </c>
      <c r="G151" s="32">
        <v>39.539529789999996</v>
      </c>
      <c r="H151" s="32">
        <v>55.363096579999997</v>
      </c>
      <c r="I151" s="37"/>
      <c r="J151" s="38">
        <f t="shared" si="2"/>
        <v>1.6625554528528528</v>
      </c>
      <c r="K151" s="38">
        <f t="shared" si="2"/>
        <v>97.969411165846822</v>
      </c>
      <c r="L151" s="39"/>
      <c r="M151" s="40"/>
      <c r="N151" s="40"/>
      <c r="O151" s="39"/>
      <c r="P151" s="39"/>
      <c r="Q151" s="41"/>
      <c r="R151" s="42"/>
      <c r="S151" s="42"/>
      <c r="T151" s="40"/>
      <c r="U151" s="39"/>
      <c r="V151" s="39"/>
      <c r="W151" s="41"/>
      <c r="X151" s="42"/>
      <c r="Y151" s="42"/>
      <c r="Z151" s="40"/>
      <c r="AA151" s="39"/>
      <c r="AB151" s="39"/>
      <c r="AC151" s="41"/>
      <c r="AD151" s="42"/>
      <c r="AE151" s="42"/>
      <c r="AF151" s="40"/>
      <c r="AG151" s="39"/>
      <c r="AH151" s="39"/>
      <c r="AI151" s="41"/>
      <c r="AJ151" s="42"/>
      <c r="AK151" s="42"/>
      <c r="AL151" s="40"/>
      <c r="AM151" s="39"/>
      <c r="AN151" s="39"/>
      <c r="AO151" s="41"/>
      <c r="AP151" s="42"/>
      <c r="AQ151" s="42"/>
      <c r="AR151" s="40"/>
      <c r="AS151" s="39"/>
      <c r="AT151" s="39"/>
      <c r="AU151" s="41"/>
      <c r="AV151" s="42"/>
      <c r="AW151" s="42"/>
      <c r="AX151" s="40"/>
      <c r="AY151" s="39"/>
      <c r="AZ151" s="39"/>
      <c r="BA151" s="41"/>
      <c r="BB151" s="42"/>
      <c r="BC151" s="42"/>
      <c r="BD151" s="40"/>
      <c r="BE151" s="39"/>
      <c r="BF151" s="39"/>
      <c r="BG151" s="41"/>
      <c r="BH151" s="42"/>
      <c r="BI151" s="42"/>
      <c r="BJ151" s="40"/>
      <c r="BK151" s="39"/>
      <c r="BL151" s="39"/>
      <c r="BM151" s="41"/>
    </row>
    <row r="152" spans="1:252" s="58" customFormat="1" ht="15.75" customHeight="1" x14ac:dyDescent="0.25">
      <c r="A152" s="35"/>
      <c r="B152" s="36"/>
      <c r="C152" s="43" t="s">
        <v>158</v>
      </c>
      <c r="D152" s="44">
        <v>2510.1350649999999</v>
      </c>
      <c r="E152" s="44">
        <v>433.03110991</v>
      </c>
      <c r="F152" s="44">
        <v>433.03110990999994</v>
      </c>
      <c r="G152" s="44">
        <v>433.03110990999994</v>
      </c>
      <c r="H152" s="44">
        <v>433.03110990999994</v>
      </c>
      <c r="I152" s="43"/>
      <c r="J152" s="45">
        <f t="shared" si="2"/>
        <v>17.251307148685243</v>
      </c>
      <c r="K152" s="45">
        <f t="shared" si="2"/>
        <v>99.999999999999986</v>
      </c>
      <c r="L152" s="39"/>
      <c r="M152" s="40"/>
      <c r="N152" s="40"/>
      <c r="O152" s="39"/>
      <c r="P152" s="39"/>
      <c r="Q152" s="41"/>
      <c r="R152" s="42"/>
      <c r="S152" s="42"/>
      <c r="T152" s="40"/>
      <c r="U152" s="39"/>
      <c r="V152" s="39"/>
      <c r="W152" s="41"/>
      <c r="X152" s="42"/>
      <c r="Y152" s="42"/>
      <c r="Z152" s="40"/>
      <c r="AA152" s="39"/>
      <c r="AB152" s="39"/>
      <c r="AC152" s="41"/>
      <c r="AD152" s="42"/>
      <c r="AE152" s="42"/>
      <c r="AF152" s="40"/>
      <c r="AG152" s="39"/>
      <c r="AH152" s="39"/>
      <c r="AI152" s="41"/>
      <c r="AJ152" s="42"/>
      <c r="AK152" s="42"/>
      <c r="AL152" s="40"/>
      <c r="AM152" s="39"/>
      <c r="AN152" s="39"/>
      <c r="AO152" s="41"/>
      <c r="AP152" s="42"/>
      <c r="AQ152" s="42"/>
      <c r="AR152" s="40"/>
      <c r="AS152" s="39"/>
      <c r="AT152" s="39"/>
      <c r="AU152" s="41"/>
      <c r="AV152" s="42"/>
      <c r="AW152" s="42"/>
      <c r="AX152" s="40"/>
      <c r="AY152" s="39"/>
      <c r="AZ152" s="39"/>
      <c r="BA152" s="41"/>
      <c r="BB152" s="42"/>
      <c r="BC152" s="42"/>
      <c r="BD152" s="40"/>
      <c r="BE152" s="39"/>
      <c r="BF152" s="39"/>
      <c r="BG152" s="41"/>
      <c r="BH152" s="42"/>
      <c r="BI152" s="42"/>
      <c r="BJ152" s="40"/>
      <c r="BK152" s="39"/>
      <c r="BL152" s="39"/>
      <c r="BM152" s="41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</row>
    <row r="153" spans="1:252" s="58" customFormat="1" ht="15.75" customHeight="1" x14ac:dyDescent="0.25">
      <c r="A153" s="16"/>
      <c r="B153" s="26"/>
      <c r="C153" s="31" t="s">
        <v>159</v>
      </c>
      <c r="D153" s="32">
        <v>5462.705207</v>
      </c>
      <c r="E153" s="32">
        <v>48.505569109999989</v>
      </c>
      <c r="F153" s="32">
        <v>26.743632659999999</v>
      </c>
      <c r="G153" s="32">
        <v>42.48032748</v>
      </c>
      <c r="H153" s="32">
        <v>48.505569109999989</v>
      </c>
      <c r="I153" s="33"/>
      <c r="J153" s="34">
        <f t="shared" si="2"/>
        <v>0.88794044840355202</v>
      </c>
      <c r="K153" s="34">
        <f t="shared" si="2"/>
        <v>100</v>
      </c>
      <c r="L153" s="3"/>
      <c r="M153" s="40"/>
      <c r="N153" s="40"/>
      <c r="O153" s="39"/>
      <c r="P153" s="39"/>
      <c r="Q153" s="41"/>
      <c r="R153" s="42"/>
      <c r="S153" s="42"/>
      <c r="T153" s="40"/>
      <c r="U153" s="39"/>
      <c r="V153" s="39"/>
      <c r="W153" s="41"/>
      <c r="X153" s="42"/>
      <c r="Y153" s="42"/>
      <c r="Z153" s="40"/>
      <c r="AA153" s="39"/>
      <c r="AB153" s="39"/>
      <c r="AC153" s="41"/>
      <c r="AD153" s="42"/>
      <c r="AE153" s="42"/>
      <c r="AF153" s="40"/>
      <c r="AG153" s="39"/>
      <c r="AH153" s="39"/>
      <c r="AI153" s="41"/>
      <c r="AJ153" s="42"/>
      <c r="AK153" s="42"/>
      <c r="AL153" s="40"/>
      <c r="AM153" s="39"/>
      <c r="AN153" s="39"/>
      <c r="AO153" s="41"/>
      <c r="AP153" s="42"/>
      <c r="AQ153" s="42"/>
      <c r="AR153" s="40"/>
      <c r="AS153" s="39"/>
      <c r="AT153" s="39"/>
      <c r="AU153" s="41"/>
      <c r="AV153" s="42"/>
      <c r="AW153" s="42"/>
      <c r="AX153" s="40"/>
      <c r="AY153" s="39"/>
      <c r="AZ153" s="39"/>
      <c r="BA153" s="41"/>
      <c r="BB153" s="42"/>
      <c r="BC153" s="42"/>
      <c r="BD153" s="40"/>
      <c r="BE153" s="39"/>
      <c r="BF153" s="39"/>
      <c r="BG153" s="41"/>
      <c r="BH153" s="42"/>
      <c r="BI153" s="42"/>
      <c r="BJ153" s="40"/>
      <c r="BK153" s="39"/>
      <c r="BL153" s="39"/>
      <c r="BM153" s="41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</row>
    <row r="154" spans="1:252" ht="15.75" customHeight="1" x14ac:dyDescent="0.25">
      <c r="A154" s="35"/>
      <c r="B154" s="36"/>
      <c r="C154" s="43" t="s">
        <v>160</v>
      </c>
      <c r="D154" s="44">
        <v>1957.4079139999999</v>
      </c>
      <c r="E154" s="44">
        <v>1621.8726107099999</v>
      </c>
      <c r="F154" s="44">
        <v>809.32692674999998</v>
      </c>
      <c r="G154" s="44">
        <v>1056.83131755</v>
      </c>
      <c r="H154" s="44">
        <v>1609.8726107099999</v>
      </c>
      <c r="I154" s="43"/>
      <c r="J154" s="45">
        <f t="shared" si="2"/>
        <v>82.245126281327586</v>
      </c>
      <c r="K154" s="45">
        <f t="shared" si="2"/>
        <v>99.260114516962787</v>
      </c>
      <c r="L154" s="39"/>
      <c r="M154" s="40"/>
      <c r="N154" s="40"/>
      <c r="O154" s="39"/>
      <c r="P154" s="39"/>
      <c r="Q154" s="41"/>
      <c r="R154" s="42"/>
      <c r="S154" s="42"/>
      <c r="T154" s="40"/>
      <c r="U154" s="39"/>
      <c r="V154" s="39"/>
      <c r="W154" s="41"/>
      <c r="X154" s="42"/>
      <c r="Y154" s="42"/>
      <c r="Z154" s="40"/>
      <c r="AA154" s="39"/>
      <c r="AB154" s="39"/>
      <c r="AC154" s="41"/>
      <c r="AD154" s="42"/>
      <c r="AE154" s="42"/>
      <c r="AF154" s="40"/>
      <c r="AG154" s="39"/>
      <c r="AH154" s="39"/>
      <c r="AI154" s="41"/>
      <c r="AJ154" s="42"/>
      <c r="AK154" s="42"/>
      <c r="AL154" s="40"/>
      <c r="AM154" s="39"/>
      <c r="AN154" s="39"/>
      <c r="AO154" s="41"/>
      <c r="AP154" s="42"/>
      <c r="AQ154" s="42"/>
      <c r="AR154" s="40"/>
      <c r="AS154" s="39"/>
      <c r="AT154" s="39"/>
      <c r="AU154" s="41"/>
      <c r="AV154" s="42"/>
      <c r="AW154" s="42"/>
      <c r="AX154" s="40"/>
      <c r="AY154" s="39"/>
      <c r="AZ154" s="39"/>
      <c r="BA154" s="41"/>
      <c r="BB154" s="42"/>
      <c r="BC154" s="42"/>
      <c r="BD154" s="40"/>
      <c r="BE154" s="39"/>
      <c r="BF154" s="39"/>
      <c r="BG154" s="41"/>
      <c r="BH154" s="42"/>
      <c r="BI154" s="42"/>
      <c r="BJ154" s="40"/>
      <c r="BK154" s="39"/>
      <c r="BL154" s="39"/>
      <c r="BM154" s="41"/>
    </row>
    <row r="155" spans="1:252" ht="15.75" customHeight="1" x14ac:dyDescent="0.25">
      <c r="A155" s="16"/>
      <c r="B155" s="22" t="s">
        <v>161</v>
      </c>
      <c r="C155" s="47"/>
      <c r="D155" s="23">
        <f>+D156+SUM(D161:D188)</f>
        <v>128272.13506099998</v>
      </c>
      <c r="E155" s="23">
        <f>+E156+SUM(E161:E188)</f>
        <v>56922.823436809995</v>
      </c>
      <c r="F155" s="23">
        <f>+F156+SUM(F161:F188)</f>
        <v>35931.792649799994</v>
      </c>
      <c r="G155" s="23">
        <f>+G156+SUM(G161:G188)</f>
        <v>46123.503259149991</v>
      </c>
      <c r="H155" s="23">
        <f>+H156+SUM(H161:H188)</f>
        <v>56919.868476360003</v>
      </c>
      <c r="I155" s="24"/>
      <c r="J155" s="25">
        <f t="shared" si="2"/>
        <v>44.37430502680234</v>
      </c>
      <c r="K155" s="25">
        <f t="shared" si="2"/>
        <v>99.994808830146539</v>
      </c>
      <c r="M155" s="40"/>
      <c r="N155" s="40"/>
      <c r="O155" s="39"/>
      <c r="P155" s="39"/>
      <c r="Q155" s="41"/>
      <c r="R155" s="42"/>
      <c r="S155" s="42"/>
      <c r="T155" s="40"/>
      <c r="U155" s="39"/>
      <c r="V155" s="39"/>
      <c r="W155" s="41"/>
      <c r="X155" s="42"/>
      <c r="Y155" s="42"/>
      <c r="Z155" s="40"/>
      <c r="AA155" s="39"/>
      <c r="AB155" s="39"/>
      <c r="AC155" s="41"/>
      <c r="AD155" s="42"/>
      <c r="AE155" s="42"/>
      <c r="AF155" s="40"/>
      <c r="AG155" s="39"/>
      <c r="AH155" s="39"/>
      <c r="AI155" s="41"/>
      <c r="AJ155" s="42"/>
      <c r="AK155" s="42"/>
      <c r="AL155" s="40"/>
      <c r="AM155" s="39"/>
      <c r="AN155" s="39"/>
      <c r="AO155" s="41"/>
      <c r="AP155" s="42"/>
      <c r="AQ155" s="42"/>
      <c r="AR155" s="40"/>
      <c r="AS155" s="39"/>
      <c r="AT155" s="39"/>
      <c r="AU155" s="41"/>
      <c r="AV155" s="42"/>
      <c r="AW155" s="42"/>
      <c r="AX155" s="40"/>
      <c r="AY155" s="39"/>
      <c r="AZ155" s="39"/>
      <c r="BA155" s="41"/>
      <c r="BB155" s="42"/>
      <c r="BC155" s="42"/>
      <c r="BD155" s="40"/>
      <c r="BE155" s="39"/>
      <c r="BF155" s="39"/>
      <c r="BG155" s="41"/>
      <c r="BH155" s="42"/>
      <c r="BI155" s="42"/>
      <c r="BJ155" s="40"/>
      <c r="BK155" s="39"/>
      <c r="BL155" s="39"/>
      <c r="BM155" s="41"/>
    </row>
    <row r="156" spans="1:252" ht="15.75" customHeight="1" x14ac:dyDescent="0.25">
      <c r="A156" s="35"/>
      <c r="B156" s="36"/>
      <c r="C156" s="67" t="s">
        <v>162</v>
      </c>
      <c r="D156" s="51">
        <f>+SUM(D157:D160)</f>
        <v>78303.355347999983</v>
      </c>
      <c r="E156" s="51">
        <f>+SUM(E157:E160)</f>
        <v>35103.847515599991</v>
      </c>
      <c r="F156" s="51">
        <f>+SUM(F157:F160)</f>
        <v>24143.510681999996</v>
      </c>
      <c r="G156" s="51">
        <f>+SUM(G157:G160)</f>
        <v>28847.318333769992</v>
      </c>
      <c r="H156" s="51">
        <f>+SUM(H157:H160)</f>
        <v>35103.810792929995</v>
      </c>
      <c r="I156" s="67"/>
      <c r="J156" s="82">
        <f t="shared" si="2"/>
        <v>44.83053202116276</v>
      </c>
      <c r="K156" s="82">
        <f t="shared" si="2"/>
        <v>99.999895388475636</v>
      </c>
      <c r="L156" s="39"/>
      <c r="M156" s="40"/>
      <c r="N156" s="40"/>
      <c r="O156" s="39"/>
      <c r="P156" s="39"/>
      <c r="Q156" s="41"/>
      <c r="R156" s="42"/>
      <c r="S156" s="42"/>
      <c r="T156" s="40"/>
      <c r="U156" s="39"/>
      <c r="V156" s="39"/>
      <c r="W156" s="41"/>
      <c r="X156" s="42"/>
      <c r="Y156" s="42"/>
      <c r="Z156" s="40"/>
      <c r="AA156" s="39"/>
      <c r="AB156" s="39"/>
      <c r="AC156" s="41"/>
      <c r="AD156" s="42"/>
      <c r="AE156" s="42"/>
      <c r="AF156" s="40"/>
      <c r="AG156" s="39"/>
      <c r="AH156" s="39"/>
      <c r="AI156" s="41"/>
      <c r="AJ156" s="42"/>
      <c r="AK156" s="42"/>
      <c r="AL156" s="40"/>
      <c r="AM156" s="39"/>
      <c r="AN156" s="39"/>
      <c r="AO156" s="41"/>
      <c r="AP156" s="42"/>
      <c r="AQ156" s="42"/>
      <c r="AR156" s="40"/>
      <c r="AS156" s="39"/>
      <c r="AT156" s="39"/>
      <c r="AU156" s="41"/>
      <c r="AV156" s="42"/>
      <c r="AW156" s="42"/>
      <c r="AX156" s="40"/>
      <c r="AY156" s="39"/>
      <c r="AZ156" s="39"/>
      <c r="BA156" s="41"/>
      <c r="BB156" s="42"/>
      <c r="BC156" s="42"/>
      <c r="BD156" s="40"/>
      <c r="BE156" s="39"/>
      <c r="BF156" s="39"/>
      <c r="BG156" s="41"/>
      <c r="BH156" s="42"/>
      <c r="BI156" s="42"/>
      <c r="BJ156" s="40"/>
      <c r="BK156" s="39"/>
      <c r="BL156" s="39"/>
      <c r="BM156" s="41"/>
    </row>
    <row r="157" spans="1:252" ht="15.75" customHeight="1" x14ac:dyDescent="0.25">
      <c r="A157" s="16"/>
      <c r="B157" s="26"/>
      <c r="C157" s="54" t="s">
        <v>163</v>
      </c>
      <c r="D157" s="32">
        <v>72330.032307000001</v>
      </c>
      <c r="E157" s="32">
        <v>31381.398572639991</v>
      </c>
      <c r="F157" s="32">
        <v>20831.01603069</v>
      </c>
      <c r="G157" s="32">
        <v>25159.374362409995</v>
      </c>
      <c r="H157" s="32">
        <v>31381.398572639995</v>
      </c>
      <c r="I157" s="33"/>
      <c r="J157" s="34">
        <f t="shared" si="2"/>
        <v>43.386401985061667</v>
      </c>
      <c r="K157" s="34">
        <f t="shared" si="2"/>
        <v>100.00000000000003</v>
      </c>
      <c r="M157" s="40"/>
      <c r="N157" s="40"/>
      <c r="O157" s="39"/>
      <c r="P157" s="39"/>
      <c r="Q157" s="41"/>
      <c r="R157" s="42"/>
      <c r="S157" s="42"/>
      <c r="T157" s="40"/>
      <c r="U157" s="39"/>
      <c r="V157" s="39"/>
      <c r="W157" s="41"/>
      <c r="X157" s="42"/>
      <c r="Y157" s="42"/>
      <c r="Z157" s="40"/>
      <c r="AA157" s="39"/>
      <c r="AB157" s="39"/>
      <c r="AC157" s="41"/>
      <c r="AD157" s="42"/>
      <c r="AE157" s="42"/>
      <c r="AF157" s="40"/>
      <c r="AG157" s="39"/>
      <c r="AH157" s="39"/>
      <c r="AI157" s="41"/>
      <c r="AJ157" s="42"/>
      <c r="AK157" s="42"/>
      <c r="AL157" s="40"/>
      <c r="AM157" s="39"/>
      <c r="AN157" s="39"/>
      <c r="AO157" s="41"/>
      <c r="AP157" s="42"/>
      <c r="AQ157" s="42"/>
      <c r="AR157" s="40"/>
      <c r="AS157" s="39"/>
      <c r="AT157" s="39"/>
      <c r="AU157" s="41"/>
      <c r="AV157" s="42"/>
      <c r="AW157" s="42"/>
      <c r="AX157" s="40"/>
      <c r="AY157" s="39"/>
      <c r="AZ157" s="39"/>
      <c r="BA157" s="41"/>
      <c r="BB157" s="42"/>
      <c r="BC157" s="42"/>
      <c r="BD157" s="40"/>
      <c r="BE157" s="39"/>
      <c r="BF157" s="39"/>
      <c r="BG157" s="41"/>
      <c r="BH157" s="42"/>
      <c r="BI157" s="42"/>
      <c r="BJ157" s="40"/>
      <c r="BK157" s="39"/>
      <c r="BL157" s="39"/>
      <c r="BM157" s="41"/>
    </row>
    <row r="158" spans="1:252" ht="30" customHeight="1" x14ac:dyDescent="0.25">
      <c r="A158" s="35"/>
      <c r="B158" s="36"/>
      <c r="C158" s="83" t="s">
        <v>164</v>
      </c>
      <c r="D158" s="32">
        <v>2897.6795050000001</v>
      </c>
      <c r="E158" s="32">
        <v>2948.48477112</v>
      </c>
      <c r="F158" s="32">
        <v>2948.48477112</v>
      </c>
      <c r="G158" s="32">
        <v>2948.48477112</v>
      </c>
      <c r="H158" s="32">
        <v>2948.48477112</v>
      </c>
      <c r="I158" s="37"/>
      <c r="J158" s="38">
        <f t="shared" si="2"/>
        <v>101.7533086744871</v>
      </c>
      <c r="K158" s="38">
        <f t="shared" si="2"/>
        <v>100</v>
      </c>
      <c r="L158" s="39"/>
      <c r="M158" s="40"/>
      <c r="N158" s="40"/>
      <c r="O158" s="39"/>
      <c r="P158" s="39"/>
      <c r="Q158" s="41"/>
      <c r="R158" s="42"/>
      <c r="S158" s="42"/>
      <c r="T158" s="40"/>
      <c r="U158" s="39"/>
      <c r="V158" s="39"/>
      <c r="W158" s="41"/>
      <c r="X158" s="42"/>
      <c r="Y158" s="42"/>
      <c r="Z158" s="40"/>
      <c r="AA158" s="39"/>
      <c r="AB158" s="39"/>
      <c r="AC158" s="41"/>
      <c r="AD158" s="42"/>
      <c r="AE158" s="42"/>
      <c r="AF158" s="40"/>
      <c r="AG158" s="39"/>
      <c r="AH158" s="39"/>
      <c r="AI158" s="41"/>
      <c r="AJ158" s="42"/>
      <c r="AK158" s="42"/>
      <c r="AL158" s="40"/>
      <c r="AM158" s="39"/>
      <c r="AN158" s="39"/>
      <c r="AO158" s="41"/>
      <c r="AP158" s="42"/>
      <c r="AQ158" s="42"/>
      <c r="AR158" s="40"/>
      <c r="AS158" s="39"/>
      <c r="AT158" s="39"/>
      <c r="AU158" s="41"/>
      <c r="AV158" s="42"/>
      <c r="AW158" s="42"/>
      <c r="AX158" s="40"/>
      <c r="AY158" s="39"/>
      <c r="AZ158" s="39"/>
      <c r="BA158" s="41"/>
      <c r="BB158" s="42"/>
      <c r="BC158" s="42"/>
      <c r="BD158" s="40"/>
      <c r="BE158" s="39"/>
      <c r="BF158" s="39"/>
      <c r="BG158" s="41"/>
      <c r="BH158" s="42"/>
      <c r="BI158" s="42"/>
      <c r="BJ158" s="40"/>
      <c r="BK158" s="39"/>
      <c r="BL158" s="39"/>
      <c r="BM158" s="41"/>
    </row>
    <row r="159" spans="1:252" ht="15.75" customHeight="1" x14ac:dyDescent="0.25">
      <c r="A159" s="35"/>
      <c r="B159" s="36"/>
      <c r="C159" s="83" t="s">
        <v>43</v>
      </c>
      <c r="D159" s="32">
        <v>556.21761800000002</v>
      </c>
      <c r="E159" s="32">
        <v>80.992304610000005</v>
      </c>
      <c r="F159" s="32">
        <v>48.335881360000009</v>
      </c>
      <c r="G159" s="32">
        <v>66.170213009999998</v>
      </c>
      <c r="H159" s="32">
        <v>80.955581940000002</v>
      </c>
      <c r="I159" s="37"/>
      <c r="J159" s="38">
        <f t="shared" si="2"/>
        <v>14.554659780661606</v>
      </c>
      <c r="K159" s="38">
        <f t="shared" si="2"/>
        <v>99.954659062763014</v>
      </c>
      <c r="L159" s="39"/>
      <c r="M159" s="40"/>
      <c r="N159" s="40"/>
      <c r="O159" s="39"/>
      <c r="P159" s="39"/>
      <c r="Q159" s="41"/>
      <c r="R159" s="42"/>
      <c r="S159" s="42"/>
      <c r="T159" s="40"/>
      <c r="U159" s="39"/>
      <c r="V159" s="39"/>
      <c r="W159" s="41"/>
      <c r="X159" s="42"/>
      <c r="Y159" s="42"/>
      <c r="Z159" s="40"/>
      <c r="AA159" s="39"/>
      <c r="AB159" s="39"/>
      <c r="AC159" s="41"/>
      <c r="AD159" s="42"/>
      <c r="AE159" s="42"/>
      <c r="AF159" s="40"/>
      <c r="AG159" s="39"/>
      <c r="AH159" s="39"/>
      <c r="AI159" s="41"/>
      <c r="AJ159" s="42"/>
      <c r="AK159" s="42"/>
      <c r="AL159" s="40"/>
      <c r="AM159" s="39"/>
      <c r="AN159" s="39"/>
      <c r="AO159" s="41"/>
      <c r="AP159" s="42"/>
      <c r="AQ159" s="42"/>
      <c r="AR159" s="40"/>
      <c r="AS159" s="39"/>
      <c r="AT159" s="39"/>
      <c r="AU159" s="41"/>
      <c r="AV159" s="42"/>
      <c r="AW159" s="42"/>
      <c r="AX159" s="40"/>
      <c r="AY159" s="39"/>
      <c r="AZ159" s="39"/>
      <c r="BA159" s="41"/>
      <c r="BB159" s="42"/>
      <c r="BC159" s="42"/>
      <c r="BD159" s="40"/>
      <c r="BE159" s="39"/>
      <c r="BF159" s="39"/>
      <c r="BG159" s="41"/>
      <c r="BH159" s="42"/>
      <c r="BI159" s="42"/>
      <c r="BJ159" s="40"/>
      <c r="BK159" s="39"/>
      <c r="BL159" s="39"/>
      <c r="BM159" s="41"/>
    </row>
    <row r="160" spans="1:252" ht="15.75" customHeight="1" x14ac:dyDescent="0.25">
      <c r="A160" s="35"/>
      <c r="B160" s="36"/>
      <c r="C160" s="83" t="s">
        <v>165</v>
      </c>
      <c r="D160" s="32">
        <v>2519.4259179999999</v>
      </c>
      <c r="E160" s="32">
        <v>692.9718672299997</v>
      </c>
      <c r="F160" s="32">
        <v>315.67399882999996</v>
      </c>
      <c r="G160" s="32">
        <v>673.28898722999975</v>
      </c>
      <c r="H160" s="32">
        <v>692.9718672299997</v>
      </c>
      <c r="I160" s="37"/>
      <c r="J160" s="38">
        <f t="shared" si="2"/>
        <v>27.505149577095032</v>
      </c>
      <c r="K160" s="38">
        <f t="shared" si="2"/>
        <v>100</v>
      </c>
      <c r="L160" s="39"/>
      <c r="M160" s="40"/>
      <c r="N160" s="40"/>
      <c r="O160" s="39"/>
      <c r="P160" s="39"/>
      <c r="Q160" s="41"/>
      <c r="R160" s="42"/>
      <c r="S160" s="42"/>
      <c r="T160" s="40"/>
      <c r="U160" s="39"/>
      <c r="V160" s="39"/>
      <c r="W160" s="41"/>
      <c r="X160" s="42"/>
      <c r="Y160" s="42"/>
      <c r="Z160" s="40"/>
      <c r="AA160" s="39"/>
      <c r="AB160" s="39"/>
      <c r="AC160" s="41"/>
      <c r="AD160" s="42"/>
      <c r="AE160" s="42"/>
      <c r="AF160" s="40"/>
      <c r="AG160" s="39"/>
      <c r="AH160" s="39"/>
      <c r="AI160" s="41"/>
      <c r="AJ160" s="42"/>
      <c r="AK160" s="42"/>
      <c r="AL160" s="40"/>
      <c r="AM160" s="39"/>
      <c r="AN160" s="39"/>
      <c r="AO160" s="41"/>
      <c r="AP160" s="42"/>
      <c r="AQ160" s="42"/>
      <c r="AR160" s="40"/>
      <c r="AS160" s="39"/>
      <c r="AT160" s="39"/>
      <c r="AU160" s="41"/>
      <c r="AV160" s="42"/>
      <c r="AW160" s="42"/>
      <c r="AX160" s="40"/>
      <c r="AY160" s="39"/>
      <c r="AZ160" s="39"/>
      <c r="BA160" s="41"/>
      <c r="BB160" s="42"/>
      <c r="BC160" s="42"/>
      <c r="BD160" s="40"/>
      <c r="BE160" s="39"/>
      <c r="BF160" s="39"/>
      <c r="BG160" s="41"/>
      <c r="BH160" s="42"/>
      <c r="BI160" s="42"/>
      <c r="BJ160" s="40"/>
      <c r="BK160" s="39"/>
      <c r="BL160" s="39"/>
      <c r="BM160" s="41"/>
    </row>
    <row r="161" spans="1:92" ht="15.75" customHeight="1" x14ac:dyDescent="0.25">
      <c r="A161" s="35"/>
      <c r="B161" s="36"/>
      <c r="C161" s="37" t="s">
        <v>166</v>
      </c>
      <c r="D161" s="32">
        <v>835.25636699999995</v>
      </c>
      <c r="E161" s="32">
        <v>622.25055231999988</v>
      </c>
      <c r="F161" s="32">
        <v>584.35622047000004</v>
      </c>
      <c r="G161" s="32">
        <v>617.92363995000005</v>
      </c>
      <c r="H161" s="32">
        <v>648.98011237000014</v>
      </c>
      <c r="I161" s="37"/>
      <c r="J161" s="38">
        <f t="shared" si="2"/>
        <v>77.698313716655605</v>
      </c>
      <c r="K161" s="38">
        <f t="shared" si="2"/>
        <v>104.29562656880604</v>
      </c>
      <c r="L161" s="39"/>
      <c r="M161" s="41"/>
      <c r="N161" s="41"/>
      <c r="O161" s="42"/>
      <c r="P161" s="42"/>
      <c r="Q161" s="40"/>
      <c r="R161" s="39"/>
      <c r="S161" s="39"/>
      <c r="T161" s="41"/>
      <c r="U161" s="42"/>
      <c r="V161" s="42"/>
      <c r="W161" s="40"/>
      <c r="X161" s="39"/>
      <c r="Y161" s="39"/>
      <c r="Z161" s="41"/>
      <c r="AA161" s="42"/>
      <c r="AB161" s="42"/>
      <c r="AC161" s="40"/>
      <c r="AD161" s="39"/>
      <c r="AE161" s="39"/>
      <c r="AF161" s="41"/>
      <c r="AG161" s="42"/>
      <c r="AH161" s="42"/>
      <c r="AI161" s="40"/>
      <c r="AJ161" s="39"/>
      <c r="AK161" s="39"/>
      <c r="AL161" s="41"/>
      <c r="AM161" s="42"/>
      <c r="AN161" s="42"/>
      <c r="AO161" s="40"/>
      <c r="AP161" s="39"/>
      <c r="AQ161" s="39"/>
      <c r="AR161" s="41"/>
      <c r="AS161" s="42"/>
      <c r="AT161" s="42"/>
      <c r="AU161" s="40"/>
      <c r="AV161" s="39"/>
      <c r="AW161" s="39"/>
      <c r="AX161" s="41"/>
      <c r="AY161" s="42"/>
      <c r="AZ161" s="42"/>
      <c r="BA161" s="40"/>
      <c r="BB161" s="39"/>
      <c r="BC161" s="39"/>
      <c r="BD161" s="41"/>
      <c r="BE161" s="42"/>
      <c r="BF161" s="42"/>
      <c r="BG161" s="40"/>
      <c r="BH161" s="39"/>
      <c r="BI161" s="39"/>
      <c r="BJ161" s="41"/>
      <c r="BK161" s="42"/>
      <c r="BL161" s="42"/>
      <c r="BM161" s="40"/>
      <c r="BN161" s="39"/>
      <c r="BO161" s="39"/>
      <c r="BP161" s="41"/>
      <c r="BQ161" s="42"/>
      <c r="BR161" s="42"/>
      <c r="BS161" s="40"/>
      <c r="BT161" s="39"/>
      <c r="BU161" s="39"/>
      <c r="BV161" s="41"/>
      <c r="BW161" s="42"/>
      <c r="BX161" s="42"/>
      <c r="BY161" s="40"/>
      <c r="BZ161" s="39"/>
      <c r="CA161" s="39"/>
      <c r="CB161" s="41"/>
      <c r="CC161" s="42"/>
      <c r="CD161" s="42"/>
      <c r="CE161" s="40"/>
      <c r="CF161" s="39"/>
      <c r="CG161" s="39"/>
      <c r="CH161" s="41"/>
      <c r="CI161" s="42"/>
      <c r="CJ161" s="42"/>
      <c r="CK161" s="40"/>
      <c r="CL161" s="39"/>
      <c r="CM161" s="39"/>
      <c r="CN161" s="41"/>
    </row>
    <row r="162" spans="1:92" ht="30" customHeight="1" x14ac:dyDescent="0.25">
      <c r="A162" s="35"/>
      <c r="B162" s="36"/>
      <c r="C162" s="37" t="s">
        <v>164</v>
      </c>
      <c r="D162" s="32">
        <v>553.48199399999976</v>
      </c>
      <c r="E162" s="32">
        <v>94.698755299999902</v>
      </c>
      <c r="F162" s="32">
        <v>44.006312049999906</v>
      </c>
      <c r="G162" s="32">
        <v>65.387015920000067</v>
      </c>
      <c r="H162" s="32">
        <v>94.698755299999902</v>
      </c>
      <c r="I162" s="37"/>
      <c r="J162" s="38">
        <f t="shared" si="2"/>
        <v>17.109636144730654</v>
      </c>
      <c r="K162" s="38">
        <f t="shared" si="2"/>
        <v>100</v>
      </c>
      <c r="L162" s="39"/>
      <c r="M162" s="41"/>
      <c r="N162" s="41"/>
      <c r="O162" s="42"/>
      <c r="P162" s="42"/>
      <c r="Q162" s="40"/>
      <c r="R162" s="39"/>
      <c r="S162" s="39"/>
      <c r="T162" s="41"/>
      <c r="U162" s="42"/>
      <c r="V162" s="42"/>
      <c r="W162" s="40"/>
      <c r="X162" s="39"/>
      <c r="Y162" s="39"/>
      <c r="Z162" s="41"/>
      <c r="AA162" s="42"/>
      <c r="AB162" s="42"/>
      <c r="AC162" s="40"/>
      <c r="AD162" s="39"/>
      <c r="AE162" s="39"/>
      <c r="AF162" s="41"/>
      <c r="AG162" s="42"/>
      <c r="AH162" s="42"/>
      <c r="AI162" s="40"/>
      <c r="AJ162" s="39"/>
      <c r="AK162" s="39"/>
      <c r="AL162" s="41"/>
      <c r="AM162" s="42"/>
      <c r="AN162" s="42"/>
      <c r="AO162" s="40"/>
      <c r="AP162" s="39"/>
      <c r="AQ162" s="39"/>
      <c r="AR162" s="41"/>
      <c r="AS162" s="42"/>
      <c r="AT162" s="42"/>
      <c r="AU162" s="40"/>
      <c r="AV162" s="39"/>
      <c r="AW162" s="39"/>
      <c r="AX162" s="41"/>
      <c r="AY162" s="42"/>
      <c r="AZ162" s="42"/>
      <c r="BA162" s="40"/>
      <c r="BB162" s="39"/>
      <c r="BC162" s="39"/>
      <c r="BD162" s="41"/>
      <c r="BE162" s="42"/>
      <c r="BF162" s="42"/>
      <c r="BG162" s="40"/>
      <c r="BH162" s="39"/>
      <c r="BI162" s="39"/>
      <c r="BJ162" s="41"/>
      <c r="BK162" s="42"/>
      <c r="BL162" s="42"/>
      <c r="BM162" s="40"/>
      <c r="BN162" s="39"/>
      <c r="BO162" s="39"/>
      <c r="BP162" s="41"/>
      <c r="BQ162" s="42"/>
      <c r="BR162" s="42"/>
      <c r="BS162" s="40"/>
      <c r="BT162" s="39"/>
      <c r="BU162" s="39"/>
      <c r="BV162" s="41"/>
      <c r="BW162" s="42"/>
      <c r="BX162" s="42"/>
      <c r="BY162" s="40"/>
      <c r="BZ162" s="39"/>
      <c r="CA162" s="39"/>
      <c r="CB162" s="41"/>
      <c r="CC162" s="42"/>
      <c r="CD162" s="42"/>
      <c r="CE162" s="40"/>
      <c r="CF162" s="39"/>
      <c r="CG162" s="39"/>
      <c r="CH162" s="41"/>
      <c r="CI162" s="42"/>
      <c r="CJ162" s="42"/>
      <c r="CK162" s="40"/>
      <c r="CL162" s="39"/>
      <c r="CM162" s="39"/>
      <c r="CN162" s="41"/>
    </row>
    <row r="163" spans="1:92" ht="15.75" customHeight="1" x14ac:dyDescent="0.25">
      <c r="A163" s="55"/>
      <c r="B163" s="26"/>
      <c r="C163" s="31" t="s">
        <v>43</v>
      </c>
      <c r="D163" s="32">
        <v>3893.1012880000003</v>
      </c>
      <c r="E163" s="32">
        <v>1199.3445991999997</v>
      </c>
      <c r="F163" s="32">
        <v>709.13792324999997</v>
      </c>
      <c r="G163" s="32">
        <v>943.13197997000032</v>
      </c>
      <c r="H163" s="32">
        <v>1197.1199009199995</v>
      </c>
      <c r="I163" s="31"/>
      <c r="J163" s="84">
        <f t="shared" si="2"/>
        <v>30.74977536828986</v>
      </c>
      <c r="K163" s="84">
        <f t="shared" si="2"/>
        <v>99.814507166540452</v>
      </c>
      <c r="L163" s="42"/>
      <c r="M163" s="41"/>
      <c r="N163" s="41"/>
      <c r="O163" s="42"/>
      <c r="P163" s="42"/>
      <c r="Q163" s="40"/>
      <c r="R163" s="39"/>
      <c r="S163" s="39"/>
      <c r="T163" s="41"/>
      <c r="U163" s="42"/>
      <c r="V163" s="42"/>
      <c r="W163" s="40"/>
      <c r="X163" s="39"/>
      <c r="Y163" s="39"/>
      <c r="Z163" s="41"/>
      <c r="AA163" s="42"/>
      <c r="AB163" s="42"/>
      <c r="AC163" s="40"/>
      <c r="AD163" s="39"/>
      <c r="AE163" s="39"/>
      <c r="AF163" s="41"/>
      <c r="AG163" s="42"/>
      <c r="AH163" s="42"/>
      <c r="AI163" s="40"/>
      <c r="AJ163" s="39"/>
      <c r="AK163" s="39"/>
      <c r="AL163" s="41"/>
      <c r="AM163" s="42"/>
      <c r="AN163" s="42"/>
      <c r="AO163" s="40"/>
      <c r="AP163" s="39"/>
      <c r="AQ163" s="39"/>
      <c r="AR163" s="41"/>
      <c r="AS163" s="42"/>
      <c r="AT163" s="42"/>
      <c r="AU163" s="40"/>
      <c r="AV163" s="39"/>
      <c r="AW163" s="39"/>
      <c r="AX163" s="41"/>
      <c r="AY163" s="42"/>
      <c r="AZ163" s="42"/>
      <c r="BA163" s="40"/>
      <c r="BB163" s="39"/>
      <c r="BC163" s="39"/>
      <c r="BD163" s="41"/>
      <c r="BE163" s="42"/>
      <c r="BF163" s="42"/>
      <c r="BG163" s="40"/>
      <c r="BH163" s="39"/>
      <c r="BI163" s="39"/>
      <c r="BJ163" s="41"/>
      <c r="BK163" s="42"/>
      <c r="BL163" s="42"/>
      <c r="BM163" s="40"/>
      <c r="BN163" s="39"/>
      <c r="BO163" s="39"/>
      <c r="BP163" s="41"/>
      <c r="BQ163" s="42"/>
      <c r="BR163" s="42"/>
      <c r="BS163" s="40"/>
      <c r="BT163" s="39"/>
      <c r="BU163" s="39"/>
      <c r="BV163" s="41"/>
      <c r="BW163" s="42"/>
      <c r="BX163" s="42"/>
      <c r="BY163" s="40"/>
      <c r="BZ163" s="39"/>
      <c r="CA163" s="39"/>
      <c r="CB163" s="41"/>
      <c r="CC163" s="42"/>
      <c r="CD163" s="42"/>
      <c r="CE163" s="40"/>
      <c r="CF163" s="39"/>
      <c r="CG163" s="39"/>
      <c r="CH163" s="41"/>
      <c r="CI163" s="42"/>
      <c r="CJ163" s="42"/>
      <c r="CK163" s="40"/>
      <c r="CL163" s="39"/>
      <c r="CM163" s="39"/>
      <c r="CN163" s="41"/>
    </row>
    <row r="164" spans="1:92" ht="30" customHeight="1" x14ac:dyDescent="0.25">
      <c r="A164" s="55"/>
      <c r="B164" s="26"/>
      <c r="C164" s="31" t="s">
        <v>167</v>
      </c>
      <c r="D164" s="32">
        <v>3458.689535</v>
      </c>
      <c r="E164" s="32">
        <v>1327.1104950599999</v>
      </c>
      <c r="F164" s="32">
        <v>862.45365829999992</v>
      </c>
      <c r="G164" s="32">
        <v>1090.9602469200001</v>
      </c>
      <c r="H164" s="32">
        <v>1321.0227412300001</v>
      </c>
      <c r="I164" s="31"/>
      <c r="J164" s="84">
        <f t="shared" si="2"/>
        <v>38.194313998466477</v>
      </c>
      <c r="K164" s="84">
        <f t="shared" si="2"/>
        <v>99.541277546017398</v>
      </c>
      <c r="L164" s="42"/>
      <c r="M164" s="41"/>
      <c r="N164" s="41"/>
      <c r="O164" s="42"/>
      <c r="P164" s="42"/>
      <c r="Q164" s="40"/>
      <c r="R164" s="39"/>
      <c r="S164" s="39"/>
      <c r="T164" s="41"/>
      <c r="U164" s="42"/>
      <c r="V164" s="42"/>
      <c r="W164" s="40"/>
      <c r="X164" s="39"/>
      <c r="Y164" s="39"/>
      <c r="Z164" s="41"/>
      <c r="AA164" s="42"/>
      <c r="AB164" s="42"/>
      <c r="AC164" s="40"/>
      <c r="AD164" s="39"/>
      <c r="AE164" s="39"/>
      <c r="AF164" s="41"/>
      <c r="AG164" s="42"/>
      <c r="AH164" s="42"/>
      <c r="AI164" s="40"/>
      <c r="AJ164" s="39"/>
      <c r="AK164" s="39"/>
      <c r="AL164" s="41"/>
      <c r="AM164" s="42"/>
      <c r="AN164" s="42"/>
      <c r="AO164" s="40"/>
      <c r="AP164" s="39"/>
      <c r="AQ164" s="39"/>
      <c r="AR164" s="41"/>
      <c r="AS164" s="42"/>
      <c r="AT164" s="42"/>
      <c r="AU164" s="40"/>
      <c r="AV164" s="39"/>
      <c r="AW164" s="39"/>
      <c r="AX164" s="41"/>
      <c r="AY164" s="42"/>
      <c r="AZ164" s="42"/>
      <c r="BA164" s="40"/>
      <c r="BB164" s="39"/>
      <c r="BC164" s="39"/>
      <c r="BD164" s="41"/>
      <c r="BE164" s="42"/>
      <c r="BF164" s="42"/>
      <c r="BG164" s="40"/>
      <c r="BH164" s="39"/>
      <c r="BI164" s="39"/>
      <c r="BJ164" s="41"/>
      <c r="BK164" s="42"/>
      <c r="BL164" s="42"/>
      <c r="BM164" s="40"/>
      <c r="BN164" s="39"/>
      <c r="BO164" s="39"/>
      <c r="BP164" s="41"/>
      <c r="BQ164" s="42"/>
      <c r="BR164" s="42"/>
      <c r="BS164" s="40"/>
      <c r="BT164" s="39"/>
      <c r="BU164" s="39"/>
      <c r="BV164" s="41"/>
      <c r="BW164" s="42"/>
      <c r="BX164" s="42"/>
      <c r="BY164" s="40"/>
      <c r="BZ164" s="39"/>
      <c r="CA164" s="39"/>
      <c r="CB164" s="41"/>
      <c r="CC164" s="42"/>
      <c r="CD164" s="42"/>
      <c r="CE164" s="40"/>
      <c r="CF164" s="39"/>
      <c r="CG164" s="39"/>
      <c r="CH164" s="41"/>
      <c r="CI164" s="42"/>
      <c r="CJ164" s="42"/>
      <c r="CK164" s="40"/>
      <c r="CL164" s="39"/>
      <c r="CM164" s="39"/>
      <c r="CN164" s="41"/>
    </row>
    <row r="165" spans="1:92" ht="30" customHeight="1" x14ac:dyDescent="0.25">
      <c r="A165" s="55"/>
      <c r="B165" s="26"/>
      <c r="C165" s="31" t="s">
        <v>168</v>
      </c>
      <c r="D165" s="32">
        <v>246.50540599999999</v>
      </c>
      <c r="E165" s="32">
        <v>77.444162300000016</v>
      </c>
      <c r="F165" s="32">
        <v>49.305442849999991</v>
      </c>
      <c r="G165" s="32">
        <v>64.394143079999992</v>
      </c>
      <c r="H165" s="32">
        <v>77.423239500000008</v>
      </c>
      <c r="I165" s="31"/>
      <c r="J165" s="84">
        <f t="shared" si="2"/>
        <v>31.408333292292994</v>
      </c>
      <c r="K165" s="84">
        <f t="shared" si="2"/>
        <v>99.972983373596378</v>
      </c>
      <c r="L165" s="42"/>
    </row>
    <row r="166" spans="1:92" ht="15.75" customHeight="1" x14ac:dyDescent="0.25">
      <c r="A166" s="55"/>
      <c r="B166" s="26"/>
      <c r="C166" s="31" t="s">
        <v>169</v>
      </c>
      <c r="D166" s="32">
        <v>2039.894458</v>
      </c>
      <c r="E166" s="32">
        <v>738.42167688999996</v>
      </c>
      <c r="F166" s="32">
        <v>427.44082630999998</v>
      </c>
      <c r="G166" s="32">
        <v>566.01298681000003</v>
      </c>
      <c r="H166" s="32">
        <v>737.97097952000001</v>
      </c>
      <c r="I166" s="31"/>
      <c r="J166" s="84">
        <f t="shared" si="2"/>
        <v>36.17691967473349</v>
      </c>
      <c r="K166" s="84">
        <f t="shared" si="2"/>
        <v>99.938964769845583</v>
      </c>
      <c r="L166" s="42"/>
    </row>
    <row r="167" spans="1:92" ht="30" customHeight="1" x14ac:dyDescent="0.25">
      <c r="A167" s="16"/>
      <c r="B167" s="26"/>
      <c r="C167" s="31" t="s">
        <v>170</v>
      </c>
      <c r="D167" s="32">
        <v>17579.664044000001</v>
      </c>
      <c r="E167" s="32">
        <v>7140.6424703200009</v>
      </c>
      <c r="F167" s="32">
        <v>4410.9547816799995</v>
      </c>
      <c r="G167" s="32">
        <v>5838.4675454200024</v>
      </c>
      <c r="H167" s="32">
        <v>7122.8090620700004</v>
      </c>
      <c r="I167" s="33"/>
      <c r="J167" s="34">
        <f t="shared" si="2"/>
        <v>40.517321856904537</v>
      </c>
      <c r="K167" s="34">
        <f t="shared" si="2"/>
        <v>99.750254849978489</v>
      </c>
    </row>
    <row r="168" spans="1:92" ht="15.75" customHeight="1" x14ac:dyDescent="0.25">
      <c r="A168" s="16"/>
      <c r="B168" s="26"/>
      <c r="C168" s="31" t="s">
        <v>171</v>
      </c>
      <c r="D168" s="32">
        <v>1358.805372</v>
      </c>
      <c r="E168" s="32">
        <v>540.68733133999979</v>
      </c>
      <c r="F168" s="32">
        <v>247.33593763999991</v>
      </c>
      <c r="G168" s="32">
        <v>432.06966481999996</v>
      </c>
      <c r="H168" s="32">
        <v>540.68370633999984</v>
      </c>
      <c r="I168" s="33"/>
      <c r="J168" s="34">
        <f t="shared" si="2"/>
        <v>39.791107503805172</v>
      </c>
      <c r="K168" s="34">
        <f t="shared" si="2"/>
        <v>99.999329557067497</v>
      </c>
    </row>
    <row r="169" spans="1:92" ht="15.75" customHeight="1" x14ac:dyDescent="0.25">
      <c r="A169" s="16"/>
      <c r="B169" s="26"/>
      <c r="C169" s="31" t="s">
        <v>172</v>
      </c>
      <c r="D169" s="32">
        <v>1376.3114820000001</v>
      </c>
      <c r="E169" s="32">
        <v>207.0562073900002</v>
      </c>
      <c r="F169" s="32">
        <v>45.514074659999977</v>
      </c>
      <c r="G169" s="32">
        <v>54.53505222999997</v>
      </c>
      <c r="H169" s="32">
        <v>207.06725993000015</v>
      </c>
      <c r="I169" s="33"/>
      <c r="J169" s="34">
        <f t="shared" si="2"/>
        <v>15.045087005239424</v>
      </c>
      <c r="K169" s="34">
        <f t="shared" si="2"/>
        <v>100.00533794187542</v>
      </c>
    </row>
    <row r="170" spans="1:92" ht="15.75" customHeight="1" x14ac:dyDescent="0.25">
      <c r="A170" s="16"/>
      <c r="B170" s="26"/>
      <c r="C170" s="31" t="s">
        <v>173</v>
      </c>
      <c r="D170" s="32">
        <v>1191.718531</v>
      </c>
      <c r="E170" s="32">
        <v>338.40601880999998</v>
      </c>
      <c r="F170" s="32">
        <v>257.97800379</v>
      </c>
      <c r="G170" s="32">
        <v>315.3702304900001</v>
      </c>
      <c r="H170" s="32">
        <v>338.10937427000005</v>
      </c>
      <c r="I170" s="33"/>
      <c r="J170" s="34">
        <f t="shared" si="2"/>
        <v>28.371579821477162</v>
      </c>
      <c r="K170" s="34">
        <f t="shared" si="2"/>
        <v>99.912340643040835</v>
      </c>
    </row>
    <row r="171" spans="1:92" ht="15.75" customHeight="1" x14ac:dyDescent="0.25">
      <c r="A171" s="16"/>
      <c r="B171" s="26"/>
      <c r="C171" s="31" t="s">
        <v>174</v>
      </c>
      <c r="D171" s="32">
        <v>703.85911899999996</v>
      </c>
      <c r="E171" s="32">
        <v>206.39520009999998</v>
      </c>
      <c r="F171" s="32">
        <v>115.92340059</v>
      </c>
      <c r="G171" s="32">
        <v>155.64452573</v>
      </c>
      <c r="H171" s="32">
        <v>205.84636225</v>
      </c>
      <c r="I171" s="33"/>
      <c r="J171" s="34">
        <f t="shared" si="2"/>
        <v>29.245392535718501</v>
      </c>
      <c r="K171" s="34">
        <f t="shared" si="2"/>
        <v>99.734084004989427</v>
      </c>
    </row>
    <row r="172" spans="1:92" ht="15.75" customHeight="1" x14ac:dyDescent="0.25">
      <c r="A172" s="16"/>
      <c r="B172" s="26"/>
      <c r="C172" s="31" t="s">
        <v>175</v>
      </c>
      <c r="D172" s="32">
        <v>682.62710100000004</v>
      </c>
      <c r="E172" s="32">
        <v>222.48749758000005</v>
      </c>
      <c r="F172" s="32">
        <v>136.47614804</v>
      </c>
      <c r="G172" s="32">
        <v>175.48190855999999</v>
      </c>
      <c r="H172" s="32">
        <v>221.82656542000001</v>
      </c>
      <c r="I172" s="33"/>
      <c r="J172" s="34">
        <f t="shared" si="2"/>
        <v>32.496009182032168</v>
      </c>
      <c r="K172" s="34">
        <f t="shared" si="2"/>
        <v>99.702935145934475</v>
      </c>
    </row>
    <row r="173" spans="1:92" ht="30" customHeight="1" x14ac:dyDescent="0.25">
      <c r="A173" s="16"/>
      <c r="B173" s="26"/>
      <c r="C173" s="31" t="s">
        <v>176</v>
      </c>
      <c r="D173" s="32">
        <v>829.01190499999996</v>
      </c>
      <c r="E173" s="32">
        <v>267.92197149000003</v>
      </c>
      <c r="F173" s="32">
        <v>183.72992044000003</v>
      </c>
      <c r="G173" s="32">
        <v>232.43992632000001</v>
      </c>
      <c r="H173" s="32">
        <v>267.91373600000003</v>
      </c>
      <c r="I173" s="33"/>
      <c r="J173" s="34">
        <f t="shared" si="2"/>
        <v>32.31723626453833</v>
      </c>
      <c r="K173" s="34">
        <f t="shared" si="2"/>
        <v>99.996926161018379</v>
      </c>
    </row>
    <row r="174" spans="1:92" ht="15.75" customHeight="1" x14ac:dyDescent="0.25">
      <c r="A174" s="16"/>
      <c r="B174" s="26"/>
      <c r="C174" s="31" t="s">
        <v>177</v>
      </c>
      <c r="D174" s="32">
        <v>365.708977</v>
      </c>
      <c r="E174" s="32">
        <v>68.966311950000005</v>
      </c>
      <c r="F174" s="32">
        <v>18.165331269999996</v>
      </c>
      <c r="G174" s="32">
        <v>51.408280900000001</v>
      </c>
      <c r="H174" s="32">
        <v>68.966311950000005</v>
      </c>
      <c r="I174" s="33"/>
      <c r="J174" s="34">
        <f t="shared" si="2"/>
        <v>18.858249670475004</v>
      </c>
      <c r="K174" s="34">
        <f t="shared" si="2"/>
        <v>100</v>
      </c>
    </row>
    <row r="175" spans="1:92" ht="30" customHeight="1" x14ac:dyDescent="0.25">
      <c r="A175" s="16"/>
      <c r="B175" s="26"/>
      <c r="C175" s="31" t="s">
        <v>178</v>
      </c>
      <c r="D175" s="32">
        <v>1457.6018670000001</v>
      </c>
      <c r="E175" s="32">
        <v>687.49044836999997</v>
      </c>
      <c r="F175" s="32">
        <v>400.04535909999998</v>
      </c>
      <c r="G175" s="32">
        <v>554.66972382000006</v>
      </c>
      <c r="H175" s="32">
        <v>687.74275019999993</v>
      </c>
      <c r="I175" s="33"/>
      <c r="J175" s="34">
        <f t="shared" si="2"/>
        <v>47.183168859099709</v>
      </c>
      <c r="K175" s="34">
        <f t="shared" si="2"/>
        <v>100.03669895786888</v>
      </c>
    </row>
    <row r="176" spans="1:92" ht="15.75" customHeight="1" x14ac:dyDescent="0.25">
      <c r="A176" s="16"/>
      <c r="B176" s="26"/>
      <c r="C176" s="31" t="s">
        <v>46</v>
      </c>
      <c r="D176" s="32">
        <v>464.41803399999998</v>
      </c>
      <c r="E176" s="32">
        <v>300.73278782</v>
      </c>
      <c r="F176" s="32">
        <v>186.92575074000001</v>
      </c>
      <c r="G176" s="32">
        <v>286.30612033</v>
      </c>
      <c r="H176" s="32">
        <v>300.73277781000002</v>
      </c>
      <c r="I176" s="33"/>
      <c r="J176" s="34">
        <f t="shared" si="2"/>
        <v>64.754758814986076</v>
      </c>
      <c r="K176" s="34">
        <f t="shared" si="2"/>
        <v>99.999996671463705</v>
      </c>
    </row>
    <row r="177" spans="1:252" s="58" customFormat="1" ht="15.75" customHeight="1" x14ac:dyDescent="0.25">
      <c r="A177" s="16"/>
      <c r="B177" s="26"/>
      <c r="C177" s="31" t="s">
        <v>179</v>
      </c>
      <c r="D177" s="32">
        <v>75.634738999999996</v>
      </c>
      <c r="E177" s="32">
        <v>7.6279914600000005</v>
      </c>
      <c r="F177" s="32">
        <v>5.6917470999999997</v>
      </c>
      <c r="G177" s="32">
        <v>6.6590754000000008</v>
      </c>
      <c r="H177" s="32">
        <v>7.6279914599999987</v>
      </c>
      <c r="I177" s="33"/>
      <c r="J177" s="34">
        <f t="shared" si="2"/>
        <v>10.085301490892959</v>
      </c>
      <c r="K177" s="34">
        <f t="shared" si="2"/>
        <v>99.999999999999972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</row>
    <row r="178" spans="1:252" ht="15.75" customHeight="1" x14ac:dyDescent="0.25">
      <c r="A178" s="16"/>
      <c r="B178" s="26"/>
      <c r="C178" s="31" t="s">
        <v>180</v>
      </c>
      <c r="D178" s="32">
        <v>39.703702</v>
      </c>
      <c r="E178" s="32">
        <v>10.62210046</v>
      </c>
      <c r="F178" s="32">
        <v>5.9978411300000003</v>
      </c>
      <c r="G178" s="32">
        <v>9.0092096300000009</v>
      </c>
      <c r="H178" s="32">
        <v>10.622070460000002</v>
      </c>
      <c r="I178" s="33"/>
      <c r="J178" s="34">
        <f t="shared" si="2"/>
        <v>26.753350254341523</v>
      </c>
      <c r="K178" s="34">
        <f t="shared" si="2"/>
        <v>99.999717569984284</v>
      </c>
    </row>
    <row r="179" spans="1:252" ht="15.75" customHeight="1" x14ac:dyDescent="0.25">
      <c r="A179" s="16"/>
      <c r="B179" s="26"/>
      <c r="C179" s="31" t="s">
        <v>145</v>
      </c>
      <c r="D179" s="32">
        <v>5825.1356500000002</v>
      </c>
      <c r="E179" s="32">
        <v>3573.4288707899996</v>
      </c>
      <c r="F179" s="32">
        <v>1308.4210317300001</v>
      </c>
      <c r="G179" s="32">
        <v>2053.5128311100002</v>
      </c>
      <c r="H179" s="32">
        <v>3573.4288707899996</v>
      </c>
      <c r="I179" s="33"/>
      <c r="J179" s="34">
        <f t="shared" si="2"/>
        <v>61.344989807919745</v>
      </c>
      <c r="K179" s="34">
        <f t="shared" si="2"/>
        <v>100</v>
      </c>
    </row>
    <row r="180" spans="1:252" ht="15.75" customHeight="1" x14ac:dyDescent="0.25">
      <c r="A180" s="16"/>
      <c r="B180" s="26"/>
      <c r="C180" s="31" t="s">
        <v>181</v>
      </c>
      <c r="D180" s="32">
        <v>131.58019200000001</v>
      </c>
      <c r="E180" s="32">
        <v>10.537892080000001</v>
      </c>
      <c r="F180" s="32">
        <v>3.0791945099999993</v>
      </c>
      <c r="G180" s="32">
        <v>4.3406501099999995</v>
      </c>
      <c r="H180" s="32">
        <v>10.537669080000001</v>
      </c>
      <c r="I180" s="33"/>
      <c r="J180" s="34">
        <f t="shared" si="2"/>
        <v>8.0085527462978625</v>
      </c>
      <c r="K180" s="34">
        <f t="shared" si="2"/>
        <v>99.99788382725589</v>
      </c>
    </row>
    <row r="181" spans="1:252" ht="15.75" customHeight="1" x14ac:dyDescent="0.25">
      <c r="A181" s="16"/>
      <c r="B181" s="26"/>
      <c r="C181" s="31" t="s">
        <v>182</v>
      </c>
      <c r="D181" s="32">
        <v>91.965765000000005</v>
      </c>
      <c r="E181" s="32">
        <v>31.848620990000001</v>
      </c>
      <c r="F181" s="32">
        <v>17.269471070000002</v>
      </c>
      <c r="G181" s="32">
        <v>23.706674969999998</v>
      </c>
      <c r="H181" s="32">
        <v>31.848352590000005</v>
      </c>
      <c r="I181" s="33"/>
      <c r="J181" s="34">
        <f t="shared" si="2"/>
        <v>34.630661300974339</v>
      </c>
      <c r="K181" s="34">
        <f t="shared" si="2"/>
        <v>99.999157263355045</v>
      </c>
    </row>
    <row r="182" spans="1:252" ht="25.5" x14ac:dyDescent="0.25">
      <c r="A182" s="16"/>
      <c r="B182" s="26"/>
      <c r="C182" s="31" t="s">
        <v>183</v>
      </c>
      <c r="D182" s="32">
        <v>315.145082</v>
      </c>
      <c r="E182" s="32">
        <v>85.766611359999999</v>
      </c>
      <c r="F182" s="32">
        <v>48.423321500000014</v>
      </c>
      <c r="G182" s="32">
        <v>65.629984899999982</v>
      </c>
      <c r="H182" s="32">
        <v>83.991746139999989</v>
      </c>
      <c r="I182" s="33"/>
      <c r="J182" s="34">
        <f t="shared" si="2"/>
        <v>26.651771180106813</v>
      </c>
      <c r="K182" s="34">
        <f t="shared" si="2"/>
        <v>97.930587215868741</v>
      </c>
    </row>
    <row r="183" spans="1:252" ht="15.75" customHeight="1" x14ac:dyDescent="0.25">
      <c r="A183" s="16"/>
      <c r="B183" s="26"/>
      <c r="C183" s="31" t="s">
        <v>184</v>
      </c>
      <c r="D183" s="32">
        <v>763.02160900000001</v>
      </c>
      <c r="E183" s="32">
        <v>508.44767538999986</v>
      </c>
      <c r="F183" s="32">
        <v>353.79701500999994</v>
      </c>
      <c r="G183" s="32">
        <v>482.94980898999995</v>
      </c>
      <c r="H183" s="32">
        <v>508.44767538999986</v>
      </c>
      <c r="I183" s="33"/>
      <c r="J183" s="34">
        <f t="shared" si="2"/>
        <v>66.636078112697305</v>
      </c>
      <c r="K183" s="34">
        <f t="shared" si="2"/>
        <v>100</v>
      </c>
    </row>
    <row r="184" spans="1:252" ht="15.75" customHeight="1" x14ac:dyDescent="0.25">
      <c r="A184" s="16"/>
      <c r="B184" s="26"/>
      <c r="C184" s="31" t="s">
        <v>185</v>
      </c>
      <c r="D184" s="32">
        <v>101.354214</v>
      </c>
      <c r="E184" s="32">
        <v>14.220927799999998</v>
      </c>
      <c r="F184" s="32">
        <v>9.2929669199999978</v>
      </c>
      <c r="G184" s="32">
        <v>11.784044199999999</v>
      </c>
      <c r="H184" s="32">
        <v>14.220927799999998</v>
      </c>
      <c r="I184" s="33"/>
      <c r="J184" s="34">
        <f t="shared" si="2"/>
        <v>14.030919128828723</v>
      </c>
      <c r="K184" s="34">
        <f t="shared" si="2"/>
        <v>100</v>
      </c>
    </row>
    <row r="185" spans="1:252" ht="15.75" customHeight="1" x14ac:dyDescent="0.25">
      <c r="A185" s="16"/>
      <c r="B185" s="26"/>
      <c r="C185" s="31" t="s">
        <v>186</v>
      </c>
      <c r="D185" s="32">
        <v>520</v>
      </c>
      <c r="E185" s="32">
        <v>387.47887371000002</v>
      </c>
      <c r="F185" s="32">
        <v>257.07347003000001</v>
      </c>
      <c r="G185" s="32">
        <v>375.35593371000004</v>
      </c>
      <c r="H185" s="32">
        <v>387.47887371000002</v>
      </c>
      <c r="I185" s="33"/>
      <c r="J185" s="34">
        <f t="shared" si="2"/>
        <v>74.515168021153855</v>
      </c>
      <c r="K185" s="34">
        <f t="shared" si="2"/>
        <v>100</v>
      </c>
    </row>
    <row r="186" spans="1:252" ht="15.75" customHeight="1" x14ac:dyDescent="0.25">
      <c r="A186" s="16"/>
      <c r="B186" s="26"/>
      <c r="C186" s="31" t="s">
        <v>187</v>
      </c>
      <c r="D186" s="32">
        <v>312.120136</v>
      </c>
      <c r="E186" s="32">
        <v>282.62248075999997</v>
      </c>
      <c r="F186" s="32">
        <v>118.61085125</v>
      </c>
      <c r="G186" s="32">
        <v>176.568197</v>
      </c>
      <c r="H186" s="32">
        <v>282.62248075999997</v>
      </c>
      <c r="I186" s="33"/>
      <c r="J186" s="34">
        <f t="shared" si="2"/>
        <v>90.549262339165452</v>
      </c>
      <c r="K186" s="34">
        <f t="shared" si="2"/>
        <v>100</v>
      </c>
    </row>
    <row r="187" spans="1:252" ht="15.75" customHeight="1" x14ac:dyDescent="0.25">
      <c r="A187" s="16"/>
      <c r="B187" s="26"/>
      <c r="C187" s="31" t="s">
        <v>188</v>
      </c>
      <c r="D187" s="32">
        <v>643.33933300000001</v>
      </c>
      <c r="E187" s="32">
        <v>516.88236817000018</v>
      </c>
      <c r="F187" s="32">
        <v>248.23100436999994</v>
      </c>
      <c r="G187" s="32">
        <v>462.96402509000018</v>
      </c>
      <c r="H187" s="32">
        <v>516.88236817000018</v>
      </c>
      <c r="I187" s="33"/>
      <c r="J187" s="34">
        <f t="shared" si="2"/>
        <v>80.343660282621045</v>
      </c>
      <c r="K187" s="34">
        <f t="shared" si="2"/>
        <v>100</v>
      </c>
    </row>
    <row r="188" spans="1:252" ht="30" customHeight="1" x14ac:dyDescent="0.25">
      <c r="A188" s="16"/>
      <c r="B188" s="26"/>
      <c r="C188" s="46" t="s">
        <v>189</v>
      </c>
      <c r="D188" s="44">
        <v>4113.1238110000004</v>
      </c>
      <c r="E188" s="44">
        <v>2349.4350220000001</v>
      </c>
      <c r="F188" s="44">
        <v>732.64496199999996</v>
      </c>
      <c r="G188" s="44">
        <v>2159.501499</v>
      </c>
      <c r="H188" s="44">
        <v>2349.4350220000001</v>
      </c>
      <c r="I188" s="75"/>
      <c r="J188" s="76">
        <f t="shared" si="2"/>
        <v>57.120454670407682</v>
      </c>
      <c r="K188" s="76">
        <f t="shared" si="2"/>
        <v>100</v>
      </c>
    </row>
    <row r="189" spans="1:252" ht="15.75" customHeight="1" x14ac:dyDescent="0.25">
      <c r="A189" s="16"/>
      <c r="B189" s="22" t="s">
        <v>190</v>
      </c>
      <c r="C189" s="47"/>
      <c r="D189" s="23">
        <f>+D190</f>
        <v>328.98642899999999</v>
      </c>
      <c r="E189" s="23">
        <f>+E190</f>
        <v>158.82280982999998</v>
      </c>
      <c r="F189" s="23">
        <f>+F190</f>
        <v>117.74899397000001</v>
      </c>
      <c r="G189" s="23">
        <f>+G190</f>
        <v>128.03133417999999</v>
      </c>
      <c r="H189" s="23">
        <f>+H190</f>
        <v>158.82280982999998</v>
      </c>
      <c r="I189" s="24"/>
      <c r="J189" s="25">
        <f t="shared" si="2"/>
        <v>48.276401647558536</v>
      </c>
      <c r="K189" s="25">
        <f t="shared" si="2"/>
        <v>100</v>
      </c>
    </row>
    <row r="190" spans="1:252" ht="30" customHeight="1" x14ac:dyDescent="0.25">
      <c r="A190" s="16"/>
      <c r="B190" s="26"/>
      <c r="C190" s="39" t="s">
        <v>191</v>
      </c>
      <c r="D190" s="48">
        <v>328.98642899999999</v>
      </c>
      <c r="E190" s="48">
        <v>158.82280982999998</v>
      </c>
      <c r="F190" s="48">
        <v>117.74899397000001</v>
      </c>
      <c r="G190" s="48">
        <v>128.03133417999999</v>
      </c>
      <c r="H190" s="48">
        <v>158.82280982999998</v>
      </c>
      <c r="J190" s="49">
        <f t="shared" si="2"/>
        <v>48.276401647558536</v>
      </c>
      <c r="K190" s="49">
        <f t="shared" si="2"/>
        <v>100</v>
      </c>
    </row>
    <row r="191" spans="1:252" ht="15.75" customHeight="1" x14ac:dyDescent="0.25">
      <c r="A191" s="16"/>
      <c r="B191" s="22" t="s">
        <v>192</v>
      </c>
      <c r="C191" s="47"/>
      <c r="D191" s="23">
        <f>+D192+SUM(D196:D202)</f>
        <v>4256.1629039999998</v>
      </c>
      <c r="E191" s="23">
        <f>+E192+SUM(E196:E202)</f>
        <v>1922.8621360200004</v>
      </c>
      <c r="F191" s="23">
        <f>+F192+SUM(F196:F202)</f>
        <v>1180.1632203900003</v>
      </c>
      <c r="G191" s="23">
        <f>+G192+SUM(G196:G202)</f>
        <v>1522.0594064600002</v>
      </c>
      <c r="H191" s="23">
        <f>+H192+SUM(H196:H202)</f>
        <v>1901.7449954900003</v>
      </c>
      <c r="I191" s="24"/>
      <c r="J191" s="25">
        <f t="shared" si="2"/>
        <v>44.682147708742882</v>
      </c>
      <c r="K191" s="25">
        <f t="shared" si="2"/>
        <v>98.901786033724235</v>
      </c>
    </row>
    <row r="192" spans="1:252" ht="15.75" customHeight="1" x14ac:dyDescent="0.25">
      <c r="A192" s="16"/>
      <c r="B192" s="26"/>
      <c r="C192" s="50" t="s">
        <v>193</v>
      </c>
      <c r="D192" s="51">
        <f>+SUM(D193:D195)</f>
        <v>1902.0855910000002</v>
      </c>
      <c r="E192" s="51">
        <f>+SUM(E193:E195)</f>
        <v>913.46440869999981</v>
      </c>
      <c r="F192" s="51">
        <f>+SUM(F193:F195)</f>
        <v>549.32051540000009</v>
      </c>
      <c r="G192" s="51">
        <f>+SUM(G193:G195)</f>
        <v>704.06317889000024</v>
      </c>
      <c r="H192" s="51">
        <f>+SUM(H193:H195)</f>
        <v>900.50896374000001</v>
      </c>
      <c r="I192" s="52"/>
      <c r="J192" s="53">
        <f t="shared" si="2"/>
        <v>47.343240914125609</v>
      </c>
      <c r="K192" s="53">
        <f t="shared" si="2"/>
        <v>98.581724166085749</v>
      </c>
    </row>
    <row r="193" spans="1:11" ht="15.75" customHeight="1" x14ac:dyDescent="0.25">
      <c r="A193" s="16"/>
      <c r="B193" s="26"/>
      <c r="C193" s="54" t="s">
        <v>194</v>
      </c>
      <c r="D193" s="32">
        <v>1655.5479170000001</v>
      </c>
      <c r="E193" s="32">
        <v>852.60549335999985</v>
      </c>
      <c r="F193" s="32">
        <v>512.87011315000007</v>
      </c>
      <c r="G193" s="32">
        <v>660.20889630000022</v>
      </c>
      <c r="H193" s="32">
        <v>840.07131480999999</v>
      </c>
      <c r="I193" s="33"/>
      <c r="J193" s="34">
        <f t="shared" si="2"/>
        <v>50.742796761345566</v>
      </c>
      <c r="K193" s="34">
        <f t="shared" si="2"/>
        <v>98.529897045278886</v>
      </c>
    </row>
    <row r="194" spans="1:11" ht="30" customHeight="1" x14ac:dyDescent="0.25">
      <c r="A194" s="16"/>
      <c r="B194" s="26"/>
      <c r="C194" s="54" t="s">
        <v>195</v>
      </c>
      <c r="D194" s="32">
        <v>213.637674</v>
      </c>
      <c r="E194" s="32">
        <v>50.858915339999982</v>
      </c>
      <c r="F194" s="32">
        <v>28.45040225</v>
      </c>
      <c r="G194" s="32">
        <v>35.85428258999999</v>
      </c>
      <c r="H194" s="32">
        <v>50.43764892999998</v>
      </c>
      <c r="I194" s="33"/>
      <c r="J194" s="34">
        <f t="shared" ref="J194:K254" si="3">+IF(D194=0,"n.a.",IF(ABS((($H194/D194)*100)&gt;500),"-o-",((($H194/D194)*100))))</f>
        <v>23.608967456741723</v>
      </c>
      <c r="K194" s="34">
        <f t="shared" si="3"/>
        <v>99.171696039556153</v>
      </c>
    </row>
    <row r="195" spans="1:11" ht="30" customHeight="1" x14ac:dyDescent="0.25">
      <c r="A195" s="16"/>
      <c r="B195" s="26"/>
      <c r="C195" s="54" t="s">
        <v>196</v>
      </c>
      <c r="D195" s="32">
        <v>32.9</v>
      </c>
      <c r="E195" s="32">
        <v>10</v>
      </c>
      <c r="F195" s="32">
        <v>8</v>
      </c>
      <c r="G195" s="32">
        <v>8</v>
      </c>
      <c r="H195" s="32">
        <v>10</v>
      </c>
      <c r="I195" s="33"/>
      <c r="J195" s="34">
        <f t="shared" si="3"/>
        <v>30.3951367781155</v>
      </c>
      <c r="K195" s="34">
        <f t="shared" si="3"/>
        <v>100</v>
      </c>
    </row>
    <row r="196" spans="1:11" ht="15.75" customHeight="1" x14ac:dyDescent="0.25">
      <c r="A196" s="16"/>
      <c r="B196" s="26"/>
      <c r="C196" s="31" t="s">
        <v>197</v>
      </c>
      <c r="D196" s="32">
        <v>913.75429699999995</v>
      </c>
      <c r="E196" s="32">
        <v>432.76042632000042</v>
      </c>
      <c r="F196" s="32">
        <v>261.48382980000014</v>
      </c>
      <c r="G196" s="32">
        <v>336.86905538999997</v>
      </c>
      <c r="H196" s="32">
        <v>429.07623354000032</v>
      </c>
      <c r="I196" s="33"/>
      <c r="J196" s="34">
        <f t="shared" si="3"/>
        <v>46.957506514467354</v>
      </c>
      <c r="K196" s="34">
        <f t="shared" si="3"/>
        <v>99.148676136741798</v>
      </c>
    </row>
    <row r="197" spans="1:11" ht="15.75" customHeight="1" x14ac:dyDescent="0.25">
      <c r="A197" s="16"/>
      <c r="B197" s="26"/>
      <c r="C197" s="31" t="s">
        <v>198</v>
      </c>
      <c r="D197" s="32">
        <v>205.68238700000001</v>
      </c>
      <c r="E197" s="32">
        <v>82.23123950999998</v>
      </c>
      <c r="F197" s="32">
        <v>48.61312198000001</v>
      </c>
      <c r="G197" s="32">
        <v>68.876457639999984</v>
      </c>
      <c r="H197" s="32">
        <v>82.151066509999978</v>
      </c>
      <c r="I197" s="33"/>
      <c r="J197" s="34">
        <f t="shared" si="3"/>
        <v>39.940739558803337</v>
      </c>
      <c r="K197" s="34">
        <f t="shared" si="3"/>
        <v>99.902502989766745</v>
      </c>
    </row>
    <row r="198" spans="1:11" ht="25.5" x14ac:dyDescent="0.25">
      <c r="A198" s="16"/>
      <c r="B198" s="26"/>
      <c r="C198" s="31" t="s">
        <v>199</v>
      </c>
      <c r="D198" s="32">
        <v>554.90859899999998</v>
      </c>
      <c r="E198" s="32">
        <v>209.99888978000004</v>
      </c>
      <c r="F198" s="32">
        <v>131.76697934000003</v>
      </c>
      <c r="G198" s="32">
        <v>174.41514459999999</v>
      </c>
      <c r="H198" s="32">
        <v>207.94558752</v>
      </c>
      <c r="I198" s="33"/>
      <c r="J198" s="34">
        <f t="shared" si="3"/>
        <v>37.473844862872632</v>
      </c>
      <c r="K198" s="34">
        <f t="shared" si="3"/>
        <v>99.022231849820201</v>
      </c>
    </row>
    <row r="199" spans="1:11" ht="15.75" customHeight="1" x14ac:dyDescent="0.25">
      <c r="A199" s="16"/>
      <c r="B199" s="26"/>
      <c r="C199" s="31" t="s">
        <v>200</v>
      </c>
      <c r="D199" s="32">
        <v>57.698821000000002</v>
      </c>
      <c r="E199" s="32">
        <v>19.261651259999997</v>
      </c>
      <c r="F199" s="32">
        <v>12.348013319999996</v>
      </c>
      <c r="G199" s="32">
        <v>15.779472119999998</v>
      </c>
      <c r="H199" s="32">
        <v>19.014536839999998</v>
      </c>
      <c r="I199" s="33"/>
      <c r="J199" s="34">
        <f t="shared" si="3"/>
        <v>32.954810012495741</v>
      </c>
      <c r="K199" s="34">
        <f t="shared" si="3"/>
        <v>98.71706523670079</v>
      </c>
    </row>
    <row r="200" spans="1:11" ht="25.5" x14ac:dyDescent="0.25">
      <c r="A200" s="16"/>
      <c r="B200" s="26"/>
      <c r="C200" s="31" t="s">
        <v>201</v>
      </c>
      <c r="D200" s="32">
        <v>33.412564000000003</v>
      </c>
      <c r="E200" s="32">
        <v>9.3027566900000007</v>
      </c>
      <c r="F200" s="32">
        <v>5.5761801599999981</v>
      </c>
      <c r="G200" s="32">
        <v>7.2983249299999988</v>
      </c>
      <c r="H200" s="32">
        <v>9.0008436200000013</v>
      </c>
      <c r="I200" s="33"/>
      <c r="J200" s="34">
        <f t="shared" si="3"/>
        <v>26.938500200104372</v>
      </c>
      <c r="K200" s="34">
        <f t="shared" si="3"/>
        <v>96.754584903585183</v>
      </c>
    </row>
    <row r="201" spans="1:11" ht="15.75" customHeight="1" x14ac:dyDescent="0.25">
      <c r="A201" s="16"/>
      <c r="B201" s="26"/>
      <c r="C201" s="31" t="s">
        <v>202</v>
      </c>
      <c r="D201" s="32">
        <v>26.787182999999999</v>
      </c>
      <c r="E201" s="32">
        <v>9.0575351999999985</v>
      </c>
      <c r="F201" s="32">
        <v>5.1250087199999994</v>
      </c>
      <c r="G201" s="32">
        <v>7.3685989900000015</v>
      </c>
      <c r="H201" s="32">
        <v>8.9829963299999989</v>
      </c>
      <c r="I201" s="33"/>
      <c r="J201" s="34">
        <f t="shared" si="3"/>
        <v>33.534680858379168</v>
      </c>
      <c r="K201" s="34">
        <f t="shared" si="3"/>
        <v>99.177051279911126</v>
      </c>
    </row>
    <row r="202" spans="1:11" ht="15.75" customHeight="1" x14ac:dyDescent="0.25">
      <c r="A202" s="16"/>
      <c r="B202" s="26"/>
      <c r="C202" s="46" t="s">
        <v>203</v>
      </c>
      <c r="D202" s="44">
        <v>561.83346200000005</v>
      </c>
      <c r="E202" s="44">
        <v>246.78522856000004</v>
      </c>
      <c r="F202" s="44">
        <v>165.92957166999997</v>
      </c>
      <c r="G202" s="44">
        <v>207.38917389999997</v>
      </c>
      <c r="H202" s="44">
        <v>245.06476739000004</v>
      </c>
      <c r="I202" s="75"/>
      <c r="J202" s="76">
        <f t="shared" si="3"/>
        <v>43.618756084343019</v>
      </c>
      <c r="K202" s="76">
        <f t="shared" si="3"/>
        <v>99.302850831048943</v>
      </c>
    </row>
    <row r="203" spans="1:11" ht="15.75" customHeight="1" x14ac:dyDescent="0.25">
      <c r="A203" s="16"/>
      <c r="B203" s="22" t="s">
        <v>204</v>
      </c>
      <c r="C203" s="47"/>
      <c r="D203" s="23">
        <f>+SUM(D204:D221)</f>
        <v>24903.227080000001</v>
      </c>
      <c r="E203" s="23">
        <f>+SUM(E204:E221)</f>
        <v>10634.352465009999</v>
      </c>
      <c r="F203" s="23">
        <f>+SUM(F204:F221)</f>
        <v>5361.44734453</v>
      </c>
      <c r="G203" s="23">
        <f>+SUM(G204:G221)</f>
        <v>7683.4728011699999</v>
      </c>
      <c r="H203" s="23">
        <f>+SUM(H204:H221)</f>
        <v>10004.13666769</v>
      </c>
      <c r="I203" s="24"/>
      <c r="J203" s="25">
        <f t="shared" si="3"/>
        <v>40.172049331407372</v>
      </c>
      <c r="K203" s="25">
        <f t="shared" si="3"/>
        <v>94.073773655767141</v>
      </c>
    </row>
    <row r="204" spans="1:11" ht="15.75" customHeight="1" x14ac:dyDescent="0.25">
      <c r="A204" s="16"/>
      <c r="B204" s="26"/>
      <c r="C204" s="27" t="s">
        <v>205</v>
      </c>
      <c r="D204" s="28">
        <v>680.94271900000001</v>
      </c>
      <c r="E204" s="28">
        <v>355.27412236999987</v>
      </c>
      <c r="F204" s="28">
        <v>204.7953355299999</v>
      </c>
      <c r="G204" s="28">
        <v>270.69327672000009</v>
      </c>
      <c r="H204" s="28">
        <v>320.65922412999981</v>
      </c>
      <c r="I204" s="29"/>
      <c r="J204" s="30">
        <f t="shared" si="3"/>
        <v>47.090484292262445</v>
      </c>
      <c r="K204" s="30">
        <f t="shared" si="3"/>
        <v>90.256847864660855</v>
      </c>
    </row>
    <row r="205" spans="1:11" ht="15.75" customHeight="1" x14ac:dyDescent="0.25">
      <c r="A205" s="16"/>
      <c r="B205" s="26"/>
      <c r="C205" s="31" t="s">
        <v>206</v>
      </c>
      <c r="D205" s="32">
        <v>471.50794400000001</v>
      </c>
      <c r="E205" s="32">
        <v>286.59886692000003</v>
      </c>
      <c r="F205" s="32">
        <v>147.56545202999999</v>
      </c>
      <c r="G205" s="32">
        <v>248.08605170999999</v>
      </c>
      <c r="H205" s="32">
        <v>260.71060594999994</v>
      </c>
      <c r="I205" s="33"/>
      <c r="J205" s="34">
        <f t="shared" si="3"/>
        <v>55.292940292433322</v>
      </c>
      <c r="K205" s="34">
        <f t="shared" si="3"/>
        <v>90.967074905698624</v>
      </c>
    </row>
    <row r="206" spans="1:11" ht="15.75" customHeight="1" x14ac:dyDescent="0.25">
      <c r="A206" s="16"/>
      <c r="B206" s="26"/>
      <c r="C206" s="31" t="s">
        <v>207</v>
      </c>
      <c r="D206" s="32">
        <v>224.31</v>
      </c>
      <c r="E206" s="32">
        <v>41.52376469</v>
      </c>
      <c r="F206" s="32">
        <v>2.52358167</v>
      </c>
      <c r="G206" s="32">
        <v>7.92832268</v>
      </c>
      <c r="H206" s="32">
        <v>34.350964579999996</v>
      </c>
      <c r="I206" s="33"/>
      <c r="J206" s="34">
        <f t="shared" si="3"/>
        <v>15.314058481565688</v>
      </c>
      <c r="K206" s="34">
        <f t="shared" si="3"/>
        <v>82.726036130034714</v>
      </c>
    </row>
    <row r="207" spans="1:11" ht="15.75" customHeight="1" x14ac:dyDescent="0.25">
      <c r="A207" s="16"/>
      <c r="B207" s="26"/>
      <c r="C207" s="31" t="s">
        <v>208</v>
      </c>
      <c r="D207" s="32">
        <v>139.450918</v>
      </c>
      <c r="E207" s="32">
        <v>76.581804840000004</v>
      </c>
      <c r="F207" s="32">
        <v>63.617198989999999</v>
      </c>
      <c r="G207" s="32">
        <v>75.624011990000014</v>
      </c>
      <c r="H207" s="32">
        <v>76.581804840000004</v>
      </c>
      <c r="I207" s="33"/>
      <c r="J207" s="34">
        <f t="shared" si="3"/>
        <v>54.916673148039088</v>
      </c>
      <c r="K207" s="34">
        <f t="shared" si="3"/>
        <v>100</v>
      </c>
    </row>
    <row r="208" spans="1:11" ht="30" customHeight="1" x14ac:dyDescent="0.25">
      <c r="A208" s="16"/>
      <c r="B208" s="26"/>
      <c r="C208" s="31" t="s">
        <v>209</v>
      </c>
      <c r="D208" s="32">
        <v>853.53376700000001</v>
      </c>
      <c r="E208" s="32">
        <v>445.20434328999994</v>
      </c>
      <c r="F208" s="32">
        <v>253.63298565000002</v>
      </c>
      <c r="G208" s="32">
        <v>334.19293434000002</v>
      </c>
      <c r="H208" s="32">
        <v>414.70842658999999</v>
      </c>
      <c r="I208" s="33"/>
      <c r="J208" s="34">
        <f t="shared" si="3"/>
        <v>48.587231416469542</v>
      </c>
      <c r="K208" s="34">
        <f t="shared" si="3"/>
        <v>93.150130460399552</v>
      </c>
    </row>
    <row r="209" spans="1:92" ht="15.75" customHeight="1" x14ac:dyDescent="0.25">
      <c r="A209" s="16"/>
      <c r="B209" s="26"/>
      <c r="C209" s="31" t="s">
        <v>210</v>
      </c>
      <c r="D209" s="32">
        <v>276.816059</v>
      </c>
      <c r="E209" s="32">
        <v>125.82042364</v>
      </c>
      <c r="F209" s="32">
        <v>78.181235520000001</v>
      </c>
      <c r="G209" s="32">
        <v>99.920496260000007</v>
      </c>
      <c r="H209" s="32">
        <v>125.82042364</v>
      </c>
      <c r="I209" s="33"/>
      <c r="J209" s="34">
        <f t="shared" si="3"/>
        <v>45.452718348251608</v>
      </c>
      <c r="K209" s="34">
        <f t="shared" si="3"/>
        <v>100</v>
      </c>
    </row>
    <row r="210" spans="1:92" ht="15.75" customHeight="1" x14ac:dyDescent="0.25">
      <c r="A210" s="16"/>
      <c r="B210" s="26"/>
      <c r="C210" s="31" t="s">
        <v>211</v>
      </c>
      <c r="D210" s="32">
        <v>3828.489611</v>
      </c>
      <c r="E210" s="32">
        <v>1610.0857141200001</v>
      </c>
      <c r="F210" s="32">
        <v>367.18623297000005</v>
      </c>
      <c r="G210" s="32">
        <v>912.77691439</v>
      </c>
      <c r="H210" s="32">
        <v>1149.1770113099999</v>
      </c>
      <c r="I210" s="33"/>
      <c r="J210" s="34">
        <f t="shared" si="3"/>
        <v>30.016458919156776</v>
      </c>
      <c r="K210" s="34">
        <f t="shared" si="3"/>
        <v>71.373654286355062</v>
      </c>
      <c r="M210" s="41"/>
      <c r="N210" s="41"/>
      <c r="O210" s="42"/>
      <c r="P210" s="42"/>
      <c r="Q210" s="40"/>
      <c r="R210" s="39"/>
      <c r="S210" s="39"/>
      <c r="T210" s="41"/>
      <c r="U210" s="42"/>
      <c r="V210" s="42"/>
      <c r="W210" s="40"/>
      <c r="X210" s="39"/>
      <c r="Y210" s="39"/>
      <c r="Z210" s="41"/>
      <c r="AA210" s="42"/>
      <c r="AB210" s="42"/>
      <c r="AC210" s="40"/>
      <c r="AD210" s="39"/>
      <c r="AE210" s="39"/>
      <c r="AF210" s="41"/>
      <c r="AG210" s="42"/>
      <c r="AH210" s="42"/>
      <c r="AI210" s="40"/>
      <c r="AJ210" s="39"/>
      <c r="AK210" s="39"/>
      <c r="AL210" s="41"/>
      <c r="AM210" s="42"/>
      <c r="AN210" s="42"/>
      <c r="AO210" s="40"/>
      <c r="AP210" s="39"/>
      <c r="AQ210" s="39"/>
      <c r="AR210" s="41"/>
      <c r="AS210" s="42"/>
      <c r="AT210" s="42"/>
      <c r="AU210" s="40"/>
      <c r="AV210" s="39"/>
      <c r="AW210" s="39"/>
      <c r="AX210" s="41"/>
      <c r="AY210" s="42"/>
      <c r="AZ210" s="42"/>
      <c r="BA210" s="40"/>
      <c r="BB210" s="39"/>
      <c r="BC210" s="39"/>
      <c r="BD210" s="41"/>
      <c r="BE210" s="42"/>
      <c r="BF210" s="42"/>
      <c r="BG210" s="40"/>
      <c r="BH210" s="39"/>
      <c r="BI210" s="39"/>
      <c r="BJ210" s="41"/>
      <c r="BK210" s="42"/>
      <c r="BL210" s="42"/>
      <c r="BM210" s="40"/>
      <c r="BN210" s="39"/>
      <c r="BO210" s="39"/>
      <c r="BP210" s="41"/>
      <c r="BQ210" s="42"/>
      <c r="BR210" s="42"/>
      <c r="BS210" s="40"/>
      <c r="BT210" s="39"/>
      <c r="BU210" s="39"/>
      <c r="BV210" s="41"/>
      <c r="BW210" s="42"/>
      <c r="BX210" s="42"/>
      <c r="BY210" s="40"/>
      <c r="BZ210" s="39"/>
      <c r="CA210" s="39"/>
      <c r="CB210" s="41"/>
      <c r="CC210" s="42"/>
      <c r="CD210" s="42"/>
      <c r="CE210" s="40"/>
      <c r="CF210" s="39"/>
      <c r="CG210" s="39"/>
      <c r="CH210" s="41"/>
      <c r="CI210" s="42"/>
      <c r="CJ210" s="42"/>
      <c r="CK210" s="40"/>
      <c r="CL210" s="39"/>
      <c r="CM210" s="39"/>
      <c r="CN210" s="41"/>
    </row>
    <row r="211" spans="1:92" ht="15.75" customHeight="1" x14ac:dyDescent="0.25">
      <c r="A211" s="16"/>
      <c r="B211" s="26"/>
      <c r="C211" s="31" t="s">
        <v>212</v>
      </c>
      <c r="D211" s="32">
        <v>1624.2784810000001</v>
      </c>
      <c r="E211" s="32">
        <v>1337.5989373299999</v>
      </c>
      <c r="F211" s="32">
        <v>652.17527399999994</v>
      </c>
      <c r="G211" s="32">
        <v>840.88078161999988</v>
      </c>
      <c r="H211" s="32">
        <v>1310.2642681900002</v>
      </c>
      <c r="I211" s="33"/>
      <c r="J211" s="34">
        <f t="shared" si="3"/>
        <v>80.667464570688978</v>
      </c>
      <c r="K211" s="34">
        <f t="shared" si="3"/>
        <v>97.956437585502059</v>
      </c>
      <c r="M211" s="42"/>
      <c r="N211" s="42"/>
      <c r="O211" s="40"/>
      <c r="P211" s="39"/>
      <c r="Q211" s="39"/>
      <c r="R211" s="41"/>
      <c r="S211" s="42"/>
      <c r="T211" s="42"/>
      <c r="U211" s="40"/>
      <c r="V211" s="39"/>
      <c r="W211" s="39"/>
      <c r="X211" s="41"/>
      <c r="Y211" s="42"/>
      <c r="Z211" s="42"/>
      <c r="AA211" s="40"/>
      <c r="AB211" s="39"/>
      <c r="AC211" s="39"/>
      <c r="AD211" s="41"/>
      <c r="AE211" s="42"/>
      <c r="AF211" s="42"/>
      <c r="AG211" s="40"/>
      <c r="AH211" s="39"/>
      <c r="AI211" s="39"/>
      <c r="AJ211" s="41"/>
      <c r="AK211" s="42"/>
      <c r="AL211" s="42"/>
      <c r="AM211" s="40"/>
      <c r="AN211" s="39"/>
      <c r="AO211" s="39"/>
      <c r="AP211" s="41"/>
      <c r="AQ211" s="42"/>
      <c r="AR211" s="42"/>
      <c r="AS211" s="40"/>
      <c r="AT211" s="39"/>
      <c r="AU211" s="39"/>
      <c r="AV211" s="41"/>
      <c r="AW211" s="42"/>
      <c r="AX211" s="42"/>
      <c r="AY211" s="40"/>
      <c r="AZ211" s="39"/>
      <c r="BA211" s="39"/>
      <c r="BB211" s="41"/>
      <c r="BC211" s="42"/>
      <c r="BD211" s="42"/>
      <c r="BE211" s="40"/>
      <c r="BF211" s="39"/>
      <c r="BG211" s="39"/>
      <c r="BH211" s="41"/>
      <c r="BI211" s="42"/>
      <c r="BJ211" s="42"/>
      <c r="BK211" s="40"/>
      <c r="BL211" s="39"/>
      <c r="BM211" s="39"/>
      <c r="BN211" s="41"/>
    </row>
    <row r="212" spans="1:92" ht="30" customHeight="1" x14ac:dyDescent="0.25">
      <c r="A212" s="55"/>
      <c r="B212" s="26"/>
      <c r="C212" s="31" t="s">
        <v>213</v>
      </c>
      <c r="D212" s="32">
        <v>1141.8259499999999</v>
      </c>
      <c r="E212" s="32">
        <v>26.393248879999998</v>
      </c>
      <c r="F212" s="32">
        <v>2.7619045899999999</v>
      </c>
      <c r="G212" s="32">
        <v>20.90243512</v>
      </c>
      <c r="H212" s="32">
        <v>24.30374913</v>
      </c>
      <c r="I212" s="31"/>
      <c r="J212" s="84">
        <f t="shared" si="3"/>
        <v>2.1284985798404743</v>
      </c>
      <c r="K212" s="84">
        <f t="shared" si="3"/>
        <v>92.083203702961498</v>
      </c>
      <c r="L212" s="42"/>
      <c r="M212" s="42"/>
      <c r="N212" s="42"/>
      <c r="O212" s="40"/>
      <c r="P212" s="39"/>
      <c r="Q212" s="39"/>
      <c r="R212" s="41"/>
      <c r="S212" s="42"/>
      <c r="T212" s="42"/>
      <c r="U212" s="40"/>
      <c r="V212" s="39"/>
      <c r="W212" s="39"/>
      <c r="X212" s="41"/>
      <c r="Y212" s="42"/>
      <c r="Z212" s="42"/>
      <c r="AA212" s="40"/>
      <c r="AB212" s="39"/>
      <c r="AC212" s="39"/>
      <c r="AD212" s="41"/>
      <c r="AE212" s="42"/>
      <c r="AF212" s="42"/>
      <c r="AG212" s="40"/>
      <c r="AH212" s="39"/>
      <c r="AI212" s="39"/>
      <c r="AJ212" s="41"/>
      <c r="AK212" s="42"/>
      <c r="AL212" s="42"/>
      <c r="AM212" s="40"/>
      <c r="AN212" s="39"/>
      <c r="AO212" s="39"/>
      <c r="AP212" s="41"/>
      <c r="AQ212" s="42"/>
      <c r="AR212" s="42"/>
      <c r="AS212" s="40"/>
      <c r="AT212" s="39"/>
      <c r="AU212" s="39"/>
      <c r="AV212" s="41"/>
      <c r="AW212" s="42"/>
      <c r="AX212" s="42"/>
      <c r="AY212" s="40"/>
      <c r="AZ212" s="39"/>
      <c r="BA212" s="39"/>
      <c r="BB212" s="41"/>
      <c r="BC212" s="42"/>
      <c r="BD212" s="42"/>
      <c r="BE212" s="40"/>
      <c r="BF212" s="39"/>
      <c r="BG212" s="39"/>
      <c r="BH212" s="41"/>
      <c r="BI212" s="42"/>
      <c r="BJ212" s="42"/>
      <c r="BK212" s="40"/>
      <c r="BL212" s="39"/>
      <c r="BM212" s="39"/>
      <c r="BN212" s="41"/>
    </row>
    <row r="213" spans="1:92" ht="30" customHeight="1" x14ac:dyDescent="0.25">
      <c r="A213" s="55"/>
      <c r="B213" s="26"/>
      <c r="C213" s="85" t="s">
        <v>214</v>
      </c>
      <c r="D213" s="32">
        <v>700</v>
      </c>
      <c r="E213" s="32">
        <v>11.58415602</v>
      </c>
      <c r="F213" s="32">
        <v>2.9176294999999999</v>
      </c>
      <c r="G213" s="32">
        <v>6.5708747399999998</v>
      </c>
      <c r="H213" s="32">
        <v>9.7795281599999999</v>
      </c>
      <c r="I213" s="37"/>
      <c r="J213" s="38">
        <f t="shared" si="3"/>
        <v>1.3970754514285715</v>
      </c>
      <c r="K213" s="38">
        <f t="shared" si="3"/>
        <v>84.42158533703865</v>
      </c>
      <c r="L213" s="40"/>
    </row>
    <row r="214" spans="1:92" ht="15.75" customHeight="1" x14ac:dyDescent="0.25">
      <c r="A214" s="55"/>
      <c r="B214" s="26"/>
      <c r="C214" s="85" t="s">
        <v>215</v>
      </c>
      <c r="D214" s="32">
        <v>741.41933800000004</v>
      </c>
      <c r="E214" s="32">
        <v>713.34477600000002</v>
      </c>
      <c r="F214" s="32">
        <v>673.19212100000004</v>
      </c>
      <c r="G214" s="32">
        <v>692.94312796999998</v>
      </c>
      <c r="H214" s="32">
        <v>711.82909197000004</v>
      </c>
      <c r="I214" s="37"/>
      <c r="J214" s="38">
        <f t="shared" si="3"/>
        <v>96.008972990936471</v>
      </c>
      <c r="K214" s="38">
        <f t="shared" si="3"/>
        <v>99.787524338721738</v>
      </c>
      <c r="L214" s="40"/>
    </row>
    <row r="215" spans="1:92" ht="15.75" customHeight="1" x14ac:dyDescent="0.25">
      <c r="A215" s="16"/>
      <c r="B215" s="26"/>
      <c r="C215" s="31" t="s">
        <v>216</v>
      </c>
      <c r="D215" s="32">
        <v>1035</v>
      </c>
      <c r="E215" s="32">
        <v>433.71726258000001</v>
      </c>
      <c r="F215" s="32">
        <v>149.00389033000002</v>
      </c>
      <c r="G215" s="32">
        <v>332.43207378999995</v>
      </c>
      <c r="H215" s="32">
        <v>432.27130400999999</v>
      </c>
      <c r="I215" s="33"/>
      <c r="J215" s="34">
        <f t="shared" si="3"/>
        <v>41.765343382608691</v>
      </c>
      <c r="K215" s="34">
        <f t="shared" si="3"/>
        <v>99.666612631141632</v>
      </c>
      <c r="M215" s="42"/>
      <c r="N215" s="42"/>
      <c r="O215" s="40"/>
      <c r="P215" s="39"/>
      <c r="Q215" s="39"/>
      <c r="R215" s="41"/>
      <c r="S215" s="42"/>
      <c r="T215" s="42"/>
      <c r="U215" s="40"/>
      <c r="V215" s="39"/>
      <c r="W215" s="39"/>
      <c r="X215" s="41"/>
      <c r="Y215" s="42"/>
      <c r="Z215" s="42"/>
      <c r="AA215" s="40"/>
      <c r="AB215" s="39"/>
      <c r="AC215" s="39"/>
      <c r="AD215" s="41"/>
      <c r="AE215" s="42"/>
      <c r="AF215" s="42"/>
      <c r="AG215" s="40"/>
      <c r="AH215" s="39"/>
      <c r="AI215" s="39"/>
      <c r="AJ215" s="41"/>
      <c r="AK215" s="42"/>
      <c r="AL215" s="42"/>
      <c r="AM215" s="40"/>
      <c r="AN215" s="39"/>
      <c r="AO215" s="39"/>
      <c r="AP215" s="41"/>
      <c r="AQ215" s="42"/>
      <c r="AR215" s="42"/>
      <c r="AS215" s="40"/>
      <c r="AT215" s="39"/>
      <c r="AU215" s="39"/>
      <c r="AV215" s="41"/>
      <c r="AW215" s="42"/>
      <c r="AX215" s="42"/>
      <c r="AY215" s="40"/>
      <c r="AZ215" s="39"/>
      <c r="BA215" s="39"/>
      <c r="BB215" s="41"/>
      <c r="BC215" s="42"/>
      <c r="BD215" s="42"/>
      <c r="BE215" s="40"/>
      <c r="BF215" s="39"/>
      <c r="BG215" s="39"/>
      <c r="BH215" s="41"/>
      <c r="BI215" s="42"/>
      <c r="BJ215" s="42"/>
      <c r="BK215" s="40"/>
      <c r="BL215" s="39"/>
      <c r="BM215" s="39"/>
      <c r="BN215" s="41"/>
    </row>
    <row r="216" spans="1:92" ht="30" customHeight="1" x14ac:dyDescent="0.25">
      <c r="A216" s="16"/>
      <c r="B216" s="26"/>
      <c r="C216" s="31" t="s">
        <v>217</v>
      </c>
      <c r="D216" s="32">
        <v>12039.418</v>
      </c>
      <c r="E216" s="32">
        <v>4731.7639483900002</v>
      </c>
      <c r="F216" s="32">
        <v>2563.56809656</v>
      </c>
      <c r="G216" s="32">
        <v>3511.1045441299998</v>
      </c>
      <c r="H216" s="32">
        <v>4727.7647783000002</v>
      </c>
      <c r="I216" s="33"/>
      <c r="J216" s="34">
        <f t="shared" si="3"/>
        <v>39.269047542829732</v>
      </c>
      <c r="K216" s="34">
        <f t="shared" si="3"/>
        <v>99.915482468406708</v>
      </c>
      <c r="M216" s="42"/>
      <c r="N216" s="42"/>
      <c r="O216" s="40"/>
      <c r="P216" s="39"/>
      <c r="Q216" s="39"/>
      <c r="R216" s="41"/>
      <c r="S216" s="42"/>
      <c r="T216" s="42"/>
      <c r="U216" s="40"/>
      <c r="V216" s="39"/>
      <c r="W216" s="39"/>
      <c r="X216" s="41"/>
      <c r="Y216" s="42"/>
      <c r="Z216" s="42"/>
      <c r="AA216" s="40"/>
      <c r="AB216" s="39"/>
      <c r="AC216" s="39"/>
      <c r="AD216" s="41"/>
      <c r="AE216" s="42"/>
      <c r="AF216" s="42"/>
      <c r="AG216" s="40"/>
      <c r="AH216" s="39"/>
      <c r="AI216" s="39"/>
      <c r="AJ216" s="41"/>
      <c r="AK216" s="42"/>
      <c r="AL216" s="42"/>
      <c r="AM216" s="40"/>
      <c r="AN216" s="39"/>
      <c r="AO216" s="39"/>
      <c r="AP216" s="41"/>
      <c r="AQ216" s="42"/>
      <c r="AR216" s="42"/>
      <c r="AS216" s="40"/>
      <c r="AT216" s="39"/>
      <c r="AU216" s="39"/>
      <c r="AV216" s="41"/>
      <c r="AW216" s="42"/>
      <c r="AX216" s="42"/>
      <c r="AY216" s="40"/>
      <c r="AZ216" s="39"/>
      <c r="BA216" s="39"/>
      <c r="BB216" s="41"/>
      <c r="BC216" s="42"/>
      <c r="BD216" s="42"/>
      <c r="BE216" s="40"/>
      <c r="BF216" s="39"/>
      <c r="BG216" s="39"/>
      <c r="BH216" s="41"/>
      <c r="BI216" s="42"/>
      <c r="BJ216" s="42"/>
      <c r="BK216" s="40"/>
      <c r="BL216" s="39"/>
      <c r="BM216" s="39"/>
      <c r="BN216" s="41"/>
    </row>
    <row r="217" spans="1:92" ht="30" customHeight="1" x14ac:dyDescent="0.25">
      <c r="A217" s="55"/>
      <c r="B217" s="26"/>
      <c r="C217" s="85" t="s">
        <v>218</v>
      </c>
      <c r="D217" s="32">
        <v>200</v>
      </c>
      <c r="E217" s="32">
        <v>115.25517913</v>
      </c>
      <c r="F217" s="32">
        <v>33.686535849999991</v>
      </c>
      <c r="G217" s="32">
        <v>56.824266099999996</v>
      </c>
      <c r="H217" s="32">
        <v>90.992286959999987</v>
      </c>
      <c r="I217" s="37"/>
      <c r="J217" s="38">
        <f t="shared" si="3"/>
        <v>45.496143479999994</v>
      </c>
      <c r="K217" s="38">
        <f t="shared" si="3"/>
        <v>78.948544999758212</v>
      </c>
      <c r="L217" s="40"/>
      <c r="M217" s="42"/>
      <c r="N217" s="42"/>
      <c r="O217" s="42"/>
      <c r="P217" s="40"/>
      <c r="Q217" s="39"/>
      <c r="R217" s="39"/>
      <c r="S217" s="41"/>
      <c r="T217" s="42"/>
      <c r="U217" s="42"/>
      <c r="V217" s="40"/>
      <c r="W217" s="39"/>
      <c r="X217" s="39"/>
      <c r="Y217" s="41"/>
      <c r="Z217" s="42"/>
      <c r="AA217" s="42"/>
      <c r="AB217" s="40"/>
      <c r="AC217" s="39"/>
      <c r="AD217" s="39"/>
      <c r="AE217" s="41"/>
      <c r="AF217" s="42"/>
      <c r="AG217" s="42"/>
      <c r="AH217" s="40"/>
      <c r="AI217" s="39"/>
      <c r="AJ217" s="39"/>
      <c r="AK217" s="41"/>
      <c r="AL217" s="42"/>
      <c r="AM217" s="42"/>
      <c r="AN217" s="40"/>
      <c r="AO217" s="39"/>
      <c r="AP217" s="39"/>
      <c r="AQ217" s="41"/>
      <c r="AR217" s="42"/>
      <c r="AS217" s="42"/>
      <c r="AT217" s="40"/>
      <c r="AU217" s="39"/>
      <c r="AV217" s="39"/>
      <c r="AW217" s="41"/>
      <c r="AX217" s="42"/>
      <c r="AY217" s="42"/>
      <c r="AZ217" s="40"/>
      <c r="BA217" s="39"/>
      <c r="BB217" s="39"/>
      <c r="BC217" s="41"/>
      <c r="BD217" s="42"/>
      <c r="BE217" s="42"/>
      <c r="BF217" s="40"/>
      <c r="BG217" s="39"/>
      <c r="BH217" s="39"/>
      <c r="BI217" s="41"/>
      <c r="BJ217" s="42"/>
      <c r="BK217" s="42"/>
      <c r="BL217" s="40"/>
      <c r="BM217" s="39"/>
      <c r="BN217" s="39"/>
      <c r="BO217" s="41"/>
    </row>
    <row r="218" spans="1:92" ht="45" customHeight="1" x14ac:dyDescent="0.25">
      <c r="A218" s="55"/>
      <c r="B218" s="26"/>
      <c r="C218" s="85" t="s">
        <v>219</v>
      </c>
      <c r="D218" s="32">
        <v>237.42</v>
      </c>
      <c r="E218" s="32">
        <v>120.15720590000001</v>
      </c>
      <c r="F218" s="32">
        <v>50.781993999999997</v>
      </c>
      <c r="G218" s="32">
        <v>111.27709037000001</v>
      </c>
      <c r="H218" s="32">
        <v>112.72293915</v>
      </c>
      <c r="I218" s="37"/>
      <c r="J218" s="38">
        <f t="shared" si="3"/>
        <v>47.478282853171599</v>
      </c>
      <c r="K218" s="38">
        <f t="shared" si="3"/>
        <v>93.812883135625569</v>
      </c>
      <c r="L218" s="40"/>
    </row>
    <row r="219" spans="1:92" ht="30" customHeight="1" x14ac:dyDescent="0.25">
      <c r="A219" s="55"/>
      <c r="B219" s="26"/>
      <c r="C219" s="31" t="s">
        <v>220</v>
      </c>
      <c r="D219" s="32">
        <v>48.7</v>
      </c>
      <c r="E219" s="32">
        <v>0.60000423999999997</v>
      </c>
      <c r="F219" s="32">
        <v>0.23558999999999999</v>
      </c>
      <c r="G219" s="32">
        <v>0.27210942999999999</v>
      </c>
      <c r="H219" s="32">
        <v>0.53274862000000001</v>
      </c>
      <c r="I219" s="56"/>
      <c r="J219" s="57">
        <f t="shared" si="3"/>
        <v>1.0939396714579055</v>
      </c>
      <c r="K219" s="57">
        <f t="shared" si="3"/>
        <v>88.790809211614913</v>
      </c>
      <c r="L219" s="42"/>
      <c r="M219" s="42"/>
      <c r="N219" s="42"/>
      <c r="O219" s="40"/>
      <c r="P219" s="39"/>
      <c r="Q219" s="39"/>
      <c r="R219" s="41"/>
      <c r="S219" s="42"/>
      <c r="T219" s="42"/>
      <c r="U219" s="40"/>
      <c r="V219" s="39"/>
      <c r="W219" s="39"/>
      <c r="X219" s="41"/>
      <c r="Y219" s="42"/>
      <c r="Z219" s="42"/>
      <c r="AA219" s="40"/>
      <c r="AB219" s="39"/>
      <c r="AC219" s="39"/>
      <c r="AD219" s="41"/>
      <c r="AE219" s="42"/>
      <c r="AF219" s="42"/>
      <c r="AG219" s="40"/>
      <c r="AH219" s="39"/>
      <c r="AI219" s="39"/>
      <c r="AJ219" s="41"/>
      <c r="AK219" s="42"/>
      <c r="AL219" s="42"/>
      <c r="AM219" s="40"/>
      <c r="AN219" s="39"/>
      <c r="AO219" s="39"/>
      <c r="AP219" s="41"/>
      <c r="AQ219" s="42"/>
      <c r="AR219" s="42"/>
      <c r="AS219" s="40"/>
      <c r="AT219" s="39"/>
      <c r="AU219" s="39"/>
      <c r="AV219" s="41"/>
      <c r="AW219" s="42"/>
      <c r="AX219" s="42"/>
      <c r="AY219" s="40"/>
      <c r="AZ219" s="39"/>
      <c r="BA219" s="39"/>
      <c r="BB219" s="41"/>
      <c r="BC219" s="42"/>
      <c r="BD219" s="42"/>
      <c r="BE219" s="40"/>
      <c r="BF219" s="39"/>
      <c r="BG219" s="39"/>
      <c r="BH219" s="41"/>
      <c r="BI219" s="42"/>
      <c r="BJ219" s="42"/>
      <c r="BK219" s="40"/>
      <c r="BL219" s="39"/>
      <c r="BM219" s="39"/>
      <c r="BN219" s="41"/>
    </row>
    <row r="220" spans="1:92" ht="30" customHeight="1" x14ac:dyDescent="0.25">
      <c r="A220" s="16"/>
      <c r="B220" s="26"/>
      <c r="C220" s="31" t="s">
        <v>221</v>
      </c>
      <c r="D220" s="32">
        <v>334.714293</v>
      </c>
      <c r="E220" s="32">
        <v>201.31339296999997</v>
      </c>
      <c r="F220" s="32">
        <v>115.61207782</v>
      </c>
      <c r="G220" s="32">
        <v>160.96734036000001</v>
      </c>
      <c r="H220" s="32">
        <v>201.31339296999997</v>
      </c>
      <c r="I220" s="33"/>
      <c r="J220" s="34">
        <f t="shared" si="3"/>
        <v>60.144845075378953</v>
      </c>
      <c r="K220" s="34">
        <f t="shared" si="3"/>
        <v>100</v>
      </c>
      <c r="M220" s="40"/>
      <c r="N220" s="40"/>
      <c r="O220" s="39"/>
      <c r="P220" s="39"/>
      <c r="Q220" s="41"/>
      <c r="R220" s="42"/>
      <c r="S220" s="42"/>
      <c r="T220" s="40"/>
      <c r="U220" s="39"/>
      <c r="V220" s="39"/>
      <c r="W220" s="41"/>
      <c r="X220" s="42"/>
      <c r="Y220" s="42"/>
      <c r="Z220" s="40"/>
      <c r="AA220" s="39"/>
      <c r="AB220" s="39"/>
      <c r="AC220" s="41"/>
      <c r="AD220" s="42"/>
      <c r="AE220" s="42"/>
      <c r="AF220" s="40"/>
      <c r="AG220" s="39"/>
      <c r="AH220" s="39"/>
      <c r="AI220" s="41"/>
      <c r="AJ220" s="42"/>
      <c r="AK220" s="42"/>
      <c r="AL220" s="40"/>
      <c r="AM220" s="39"/>
      <c r="AN220" s="39"/>
      <c r="AO220" s="41"/>
      <c r="AP220" s="42"/>
      <c r="AQ220" s="42"/>
      <c r="AR220" s="40"/>
      <c r="AS220" s="39"/>
      <c r="AT220" s="39"/>
      <c r="AU220" s="41"/>
      <c r="AV220" s="42"/>
      <c r="AW220" s="42"/>
      <c r="AX220" s="40"/>
      <c r="AY220" s="39"/>
      <c r="AZ220" s="39"/>
      <c r="BA220" s="41"/>
      <c r="BB220" s="42"/>
      <c r="BC220" s="42"/>
      <c r="BD220" s="40"/>
      <c r="BE220" s="39"/>
      <c r="BF220" s="39"/>
      <c r="BG220" s="41"/>
      <c r="BH220" s="42"/>
      <c r="BI220" s="42"/>
      <c r="BJ220" s="40"/>
      <c r="BK220" s="39"/>
      <c r="BL220" s="39"/>
      <c r="BM220" s="41"/>
    </row>
    <row r="221" spans="1:92" ht="30" customHeight="1" x14ac:dyDescent="0.25">
      <c r="A221" s="55"/>
      <c r="B221" s="26"/>
      <c r="C221" s="86" t="s">
        <v>222</v>
      </c>
      <c r="D221" s="44">
        <v>325.39999999999998</v>
      </c>
      <c r="E221" s="44">
        <v>1.5353136999999999</v>
      </c>
      <c r="F221" s="44">
        <v>1.020852E-2</v>
      </c>
      <c r="G221" s="44">
        <v>7.6149449999999994E-2</v>
      </c>
      <c r="H221" s="44">
        <v>0.35411919000000008</v>
      </c>
      <c r="I221" s="43"/>
      <c r="J221" s="45">
        <f t="shared" si="3"/>
        <v>0.10882581130915799</v>
      </c>
      <c r="K221" s="45">
        <f t="shared" si="3"/>
        <v>23.064940409246663</v>
      </c>
      <c r="L221" s="40"/>
    </row>
    <row r="222" spans="1:92" ht="15.75" customHeight="1" x14ac:dyDescent="0.25">
      <c r="A222" s="16"/>
      <c r="B222" s="22" t="s">
        <v>223</v>
      </c>
      <c r="C222" s="47"/>
      <c r="D222" s="23">
        <f>+D223+SUM(D228:D252)</f>
        <v>53324.745009999991</v>
      </c>
      <c r="E222" s="23">
        <f>+E223+SUM(E228:E252)</f>
        <v>23215.145507979989</v>
      </c>
      <c r="F222" s="23">
        <f>+F223+SUM(F228:F252)</f>
        <v>10872.230667010002</v>
      </c>
      <c r="G222" s="23">
        <f>+G223+SUM(G228:G252)</f>
        <v>16914.690286779998</v>
      </c>
      <c r="H222" s="23">
        <f>+H223+SUM(H228:H252)</f>
        <v>22824.69476400999</v>
      </c>
      <c r="I222" s="24"/>
      <c r="J222" s="25">
        <f t="shared" si="3"/>
        <v>42.803195326540568</v>
      </c>
      <c r="K222" s="25">
        <f t="shared" si="3"/>
        <v>98.318120625882855</v>
      </c>
    </row>
    <row r="223" spans="1:92" ht="15.75" customHeight="1" x14ac:dyDescent="0.25">
      <c r="A223" s="35"/>
      <c r="B223" s="36"/>
      <c r="C223" s="67" t="s">
        <v>224</v>
      </c>
      <c r="D223" s="51">
        <f>+SUM(D224:D227)</f>
        <v>7179.7429750000001</v>
      </c>
      <c r="E223" s="51">
        <f>+SUM(E224:E227)</f>
        <v>2748.6294927100002</v>
      </c>
      <c r="F223" s="51">
        <f>+SUM(F224:F227)</f>
        <v>1090.9048657399994</v>
      </c>
      <c r="G223" s="51">
        <f>+SUM(G224:G227)</f>
        <v>2343.7416104999998</v>
      </c>
      <c r="H223" s="51">
        <f>+SUM(H224:H227)</f>
        <v>2745.0866797800004</v>
      </c>
      <c r="I223" s="67"/>
      <c r="J223" s="82">
        <f t="shared" si="3"/>
        <v>38.233773678785496</v>
      </c>
      <c r="K223" s="82">
        <f t="shared" si="3"/>
        <v>99.871106202585821</v>
      </c>
      <c r="L223" s="39"/>
      <c r="M223" s="40"/>
      <c r="N223" s="40"/>
      <c r="O223" s="39"/>
      <c r="P223" s="39"/>
      <c r="Q223" s="41"/>
      <c r="R223" s="42"/>
      <c r="S223" s="42"/>
      <c r="T223" s="40"/>
      <c r="U223" s="39"/>
      <c r="V223" s="39"/>
      <c r="W223" s="41"/>
      <c r="X223" s="42"/>
      <c r="Y223" s="42"/>
      <c r="Z223" s="40"/>
      <c r="AA223" s="39"/>
      <c r="AB223" s="39"/>
      <c r="AC223" s="41"/>
      <c r="AD223" s="42"/>
      <c r="AE223" s="42"/>
      <c r="AF223" s="40"/>
      <c r="AG223" s="39"/>
      <c r="AH223" s="39"/>
      <c r="AI223" s="41"/>
      <c r="AJ223" s="42"/>
      <c r="AK223" s="42"/>
      <c r="AL223" s="40"/>
      <c r="AM223" s="39"/>
      <c r="AN223" s="39"/>
      <c r="AO223" s="41"/>
      <c r="AP223" s="42"/>
      <c r="AQ223" s="42"/>
      <c r="AR223" s="40"/>
      <c r="AS223" s="39"/>
      <c r="AT223" s="39"/>
      <c r="AU223" s="41"/>
      <c r="AV223" s="42"/>
      <c r="AW223" s="42"/>
      <c r="AX223" s="40"/>
      <c r="AY223" s="39"/>
      <c r="AZ223" s="39"/>
      <c r="BA223" s="41"/>
      <c r="BB223" s="42"/>
      <c r="BC223" s="42"/>
      <c r="BD223" s="40"/>
      <c r="BE223" s="39"/>
      <c r="BF223" s="39"/>
      <c r="BG223" s="41"/>
      <c r="BH223" s="42"/>
      <c r="BI223" s="42"/>
      <c r="BJ223" s="40"/>
      <c r="BK223" s="39"/>
      <c r="BL223" s="39"/>
      <c r="BM223" s="41"/>
    </row>
    <row r="224" spans="1:92" ht="15.75" customHeight="1" x14ac:dyDescent="0.25">
      <c r="A224" s="16"/>
      <c r="B224" s="26"/>
      <c r="C224" s="54" t="s">
        <v>225</v>
      </c>
      <c r="D224" s="32">
        <v>2723.14093</v>
      </c>
      <c r="E224" s="32">
        <v>460.95281384000003</v>
      </c>
      <c r="F224" s="32">
        <v>153.95599026000005</v>
      </c>
      <c r="G224" s="32">
        <v>338.75428487999994</v>
      </c>
      <c r="H224" s="32">
        <v>460.43182325000004</v>
      </c>
      <c r="I224" s="33"/>
      <c r="J224" s="34">
        <f t="shared" si="3"/>
        <v>16.908115851719803</v>
      </c>
      <c r="K224" s="34">
        <f t="shared" si="3"/>
        <v>99.886975288064775</v>
      </c>
      <c r="M224" s="40"/>
      <c r="N224" s="40"/>
      <c r="O224" s="39"/>
      <c r="P224" s="39"/>
      <c r="Q224" s="41"/>
      <c r="R224" s="42"/>
      <c r="S224" s="42"/>
      <c r="T224" s="40"/>
      <c r="U224" s="39"/>
      <c r="V224" s="39"/>
      <c r="W224" s="41"/>
      <c r="X224" s="42"/>
      <c r="Y224" s="42"/>
      <c r="Z224" s="40"/>
      <c r="AA224" s="39"/>
      <c r="AB224" s="39"/>
      <c r="AC224" s="41"/>
      <c r="AD224" s="42"/>
      <c r="AE224" s="42"/>
      <c r="AF224" s="40"/>
      <c r="AG224" s="39"/>
      <c r="AH224" s="39"/>
      <c r="AI224" s="41"/>
      <c r="AJ224" s="42"/>
      <c r="AK224" s="42"/>
      <c r="AL224" s="40"/>
      <c r="AM224" s="39"/>
      <c r="AN224" s="39"/>
      <c r="AO224" s="41"/>
      <c r="AP224" s="42"/>
      <c r="AQ224" s="42"/>
      <c r="AR224" s="40"/>
      <c r="AS224" s="39"/>
      <c r="AT224" s="39"/>
      <c r="AU224" s="41"/>
      <c r="AV224" s="42"/>
      <c r="AW224" s="42"/>
      <c r="AX224" s="40"/>
      <c r="AY224" s="39"/>
      <c r="AZ224" s="39"/>
      <c r="BA224" s="41"/>
      <c r="BB224" s="42"/>
      <c r="BC224" s="42"/>
      <c r="BD224" s="40"/>
      <c r="BE224" s="39"/>
      <c r="BF224" s="39"/>
      <c r="BG224" s="41"/>
      <c r="BH224" s="42"/>
      <c r="BI224" s="42"/>
      <c r="BJ224" s="40"/>
      <c r="BK224" s="39"/>
      <c r="BL224" s="39"/>
      <c r="BM224" s="41"/>
    </row>
    <row r="225" spans="1:93" ht="15.75" customHeight="1" x14ac:dyDescent="0.25">
      <c r="A225" s="35"/>
      <c r="B225" s="36"/>
      <c r="C225" s="83" t="s">
        <v>226</v>
      </c>
      <c r="D225" s="32">
        <v>2272.3169480000001</v>
      </c>
      <c r="E225" s="32">
        <v>768.0102369</v>
      </c>
      <c r="F225" s="32">
        <v>480.13262152999926</v>
      </c>
      <c r="G225" s="32">
        <v>637.82926323000027</v>
      </c>
      <c r="H225" s="32">
        <v>765.70548138000026</v>
      </c>
      <c r="I225" s="37"/>
      <c r="J225" s="38">
        <f t="shared" si="3"/>
        <v>33.697124956707412</v>
      </c>
      <c r="K225" s="38">
        <f t="shared" si="3"/>
        <v>99.699905625047052</v>
      </c>
      <c r="L225" s="39"/>
      <c r="M225" s="40"/>
      <c r="N225" s="40"/>
      <c r="O225" s="39"/>
      <c r="P225" s="39"/>
      <c r="Q225" s="41"/>
      <c r="R225" s="42"/>
      <c r="S225" s="42"/>
      <c r="T225" s="40"/>
      <c r="U225" s="39"/>
      <c r="V225" s="39"/>
      <c r="W225" s="41"/>
      <c r="X225" s="42"/>
      <c r="Y225" s="42"/>
      <c r="Z225" s="40"/>
      <c r="AA225" s="39"/>
      <c r="AB225" s="39"/>
      <c r="AC225" s="41"/>
      <c r="AD225" s="42"/>
      <c r="AE225" s="42"/>
      <c r="AF225" s="40"/>
      <c r="AG225" s="39"/>
      <c r="AH225" s="39"/>
      <c r="AI225" s="41"/>
      <c r="AJ225" s="42"/>
      <c r="AK225" s="42"/>
      <c r="AL225" s="40"/>
      <c r="AM225" s="39"/>
      <c r="AN225" s="39"/>
      <c r="AO225" s="41"/>
      <c r="AP225" s="42"/>
      <c r="AQ225" s="42"/>
      <c r="AR225" s="40"/>
      <c r="AS225" s="39"/>
      <c r="AT225" s="39"/>
      <c r="AU225" s="41"/>
      <c r="AV225" s="42"/>
      <c r="AW225" s="42"/>
      <c r="AX225" s="40"/>
      <c r="AY225" s="39"/>
      <c r="AZ225" s="39"/>
      <c r="BA225" s="41"/>
      <c r="BB225" s="42"/>
      <c r="BC225" s="42"/>
      <c r="BD225" s="40"/>
      <c r="BE225" s="39"/>
      <c r="BF225" s="39"/>
      <c r="BG225" s="41"/>
      <c r="BH225" s="42"/>
      <c r="BI225" s="42"/>
      <c r="BJ225" s="40"/>
      <c r="BK225" s="39"/>
      <c r="BL225" s="39"/>
      <c r="BM225" s="41"/>
    </row>
    <row r="226" spans="1:93" ht="15.75" customHeight="1" x14ac:dyDescent="0.25">
      <c r="A226" s="35"/>
      <c r="B226" s="36"/>
      <c r="C226" s="83" t="s">
        <v>227</v>
      </c>
      <c r="D226" s="32">
        <v>2134.0590699999998</v>
      </c>
      <c r="E226" s="32">
        <v>1507.8672677100001</v>
      </c>
      <c r="F226" s="32">
        <v>449.74252668000003</v>
      </c>
      <c r="G226" s="32">
        <v>1358.4007192299996</v>
      </c>
      <c r="H226" s="32">
        <v>1507.86726765</v>
      </c>
      <c r="I226" s="37"/>
      <c r="J226" s="38">
        <f t="shared" si="3"/>
        <v>70.657241350399929</v>
      </c>
      <c r="K226" s="38">
        <f t="shared" si="3"/>
        <v>99.999999996020875</v>
      </c>
      <c r="L226" s="39"/>
      <c r="M226" s="40"/>
      <c r="N226" s="40"/>
      <c r="O226" s="39"/>
      <c r="P226" s="39"/>
      <c r="Q226" s="41"/>
      <c r="R226" s="42"/>
      <c r="S226" s="42"/>
      <c r="T226" s="40"/>
      <c r="U226" s="39"/>
      <c r="V226" s="39"/>
      <c r="W226" s="41"/>
      <c r="X226" s="42"/>
      <c r="Y226" s="42"/>
      <c r="Z226" s="40"/>
      <c r="AA226" s="39"/>
      <c r="AB226" s="39"/>
      <c r="AC226" s="41"/>
      <c r="AD226" s="42"/>
      <c r="AE226" s="42"/>
      <c r="AF226" s="40"/>
      <c r="AG226" s="39"/>
      <c r="AH226" s="39"/>
      <c r="AI226" s="41"/>
      <c r="AJ226" s="42"/>
      <c r="AK226" s="42"/>
      <c r="AL226" s="40"/>
      <c r="AM226" s="39"/>
      <c r="AN226" s="39"/>
      <c r="AO226" s="41"/>
      <c r="AP226" s="42"/>
      <c r="AQ226" s="42"/>
      <c r="AR226" s="40"/>
      <c r="AS226" s="39"/>
      <c r="AT226" s="39"/>
      <c r="AU226" s="41"/>
      <c r="AV226" s="42"/>
      <c r="AW226" s="42"/>
      <c r="AX226" s="40"/>
      <c r="AY226" s="39"/>
      <c r="AZ226" s="39"/>
      <c r="BA226" s="41"/>
      <c r="BB226" s="42"/>
      <c r="BC226" s="42"/>
      <c r="BD226" s="40"/>
      <c r="BE226" s="39"/>
      <c r="BF226" s="39"/>
      <c r="BG226" s="41"/>
      <c r="BH226" s="42"/>
      <c r="BI226" s="42"/>
      <c r="BJ226" s="40"/>
      <c r="BK226" s="39"/>
      <c r="BL226" s="39"/>
      <c r="BM226" s="41"/>
    </row>
    <row r="227" spans="1:93" ht="15.75" customHeight="1" x14ac:dyDescent="0.25">
      <c r="A227" s="35"/>
      <c r="B227" s="36"/>
      <c r="C227" s="83" t="s">
        <v>228</v>
      </c>
      <c r="D227" s="32">
        <v>50.226027000000002</v>
      </c>
      <c r="E227" s="32">
        <v>11.799174259999999</v>
      </c>
      <c r="F227" s="32">
        <v>7.0737272699999991</v>
      </c>
      <c r="G227" s="32">
        <v>8.7573431600000013</v>
      </c>
      <c r="H227" s="32">
        <v>11.082107499999999</v>
      </c>
      <c r="I227" s="37"/>
      <c r="J227" s="38">
        <f t="shared" si="3"/>
        <v>22.064471673222329</v>
      </c>
      <c r="K227" s="38">
        <f t="shared" si="3"/>
        <v>93.922737776397582</v>
      </c>
      <c r="L227" s="39"/>
      <c r="M227" s="40"/>
      <c r="N227" s="40"/>
      <c r="O227" s="39"/>
      <c r="P227" s="39"/>
      <c r="Q227" s="41"/>
      <c r="R227" s="42"/>
      <c r="S227" s="42"/>
      <c r="T227" s="40"/>
      <c r="U227" s="39"/>
      <c r="V227" s="39"/>
      <c r="W227" s="41"/>
      <c r="X227" s="42"/>
      <c r="Y227" s="42"/>
      <c r="Z227" s="40"/>
      <c r="AA227" s="39"/>
      <c r="AB227" s="39"/>
      <c r="AC227" s="41"/>
      <c r="AD227" s="42"/>
      <c r="AE227" s="42"/>
      <c r="AF227" s="40"/>
      <c r="AG227" s="39"/>
      <c r="AH227" s="39"/>
      <c r="AI227" s="41"/>
      <c r="AJ227" s="42"/>
      <c r="AK227" s="42"/>
      <c r="AL227" s="40"/>
      <c r="AM227" s="39"/>
      <c r="AN227" s="39"/>
      <c r="AO227" s="41"/>
      <c r="AP227" s="42"/>
      <c r="AQ227" s="42"/>
      <c r="AR227" s="40"/>
      <c r="AS227" s="39"/>
      <c r="AT227" s="39"/>
      <c r="AU227" s="41"/>
      <c r="AV227" s="42"/>
      <c r="AW227" s="42"/>
      <c r="AX227" s="40"/>
      <c r="AY227" s="39"/>
      <c r="AZ227" s="39"/>
      <c r="BA227" s="41"/>
      <c r="BB227" s="42"/>
      <c r="BC227" s="42"/>
      <c r="BD227" s="40"/>
      <c r="BE227" s="39"/>
      <c r="BF227" s="39"/>
      <c r="BG227" s="41"/>
      <c r="BH227" s="42"/>
      <c r="BI227" s="42"/>
      <c r="BJ227" s="40"/>
      <c r="BK227" s="39"/>
      <c r="BL227" s="39"/>
      <c r="BM227" s="41"/>
    </row>
    <row r="228" spans="1:93" ht="15.75" customHeight="1" x14ac:dyDescent="0.25">
      <c r="A228" s="35"/>
      <c r="B228" s="36"/>
      <c r="C228" s="37" t="s">
        <v>229</v>
      </c>
      <c r="D228" s="32">
        <v>2537.7775700000002</v>
      </c>
      <c r="E228" s="32">
        <v>1784.7731572100001</v>
      </c>
      <c r="F228" s="32">
        <v>596.42703561999997</v>
      </c>
      <c r="G228" s="32">
        <v>617.05971280999995</v>
      </c>
      <c r="H228" s="32">
        <v>1777.8998446699998</v>
      </c>
      <c r="I228" s="37"/>
      <c r="J228" s="38">
        <f t="shared" si="3"/>
        <v>70.057355131797451</v>
      </c>
      <c r="K228" s="38">
        <f t="shared" si="3"/>
        <v>99.614891533289025</v>
      </c>
      <c r="L228" s="39"/>
      <c r="M228" s="40"/>
      <c r="N228" s="40"/>
      <c r="O228" s="39"/>
      <c r="P228" s="39"/>
      <c r="Q228" s="41"/>
      <c r="R228" s="42"/>
      <c r="S228" s="42"/>
      <c r="T228" s="40"/>
      <c r="U228" s="39"/>
      <c r="V228" s="39"/>
      <c r="W228" s="41"/>
      <c r="X228" s="42"/>
      <c r="Y228" s="42"/>
      <c r="Z228" s="40"/>
      <c r="AA228" s="39"/>
      <c r="AB228" s="39"/>
      <c r="AC228" s="41"/>
      <c r="AD228" s="42"/>
      <c r="AE228" s="42"/>
      <c r="AF228" s="40"/>
      <c r="AG228" s="39"/>
      <c r="AH228" s="39"/>
      <c r="AI228" s="41"/>
      <c r="AJ228" s="42"/>
      <c r="AK228" s="42"/>
      <c r="AL228" s="40"/>
      <c r="AM228" s="39"/>
      <c r="AN228" s="39"/>
      <c r="AO228" s="41"/>
      <c r="AP228" s="42"/>
      <c r="AQ228" s="42"/>
      <c r="AR228" s="40"/>
      <c r="AS228" s="39"/>
      <c r="AT228" s="39"/>
      <c r="AU228" s="41"/>
      <c r="AV228" s="42"/>
      <c r="AW228" s="42"/>
      <c r="AX228" s="40"/>
      <c r="AY228" s="39"/>
      <c r="AZ228" s="39"/>
      <c r="BA228" s="41"/>
      <c r="BB228" s="42"/>
      <c r="BC228" s="42"/>
      <c r="BD228" s="40"/>
      <c r="BE228" s="39"/>
      <c r="BF228" s="39"/>
      <c r="BG228" s="41"/>
      <c r="BH228" s="42"/>
      <c r="BI228" s="42"/>
      <c r="BJ228" s="40"/>
      <c r="BK228" s="39"/>
      <c r="BL228" s="39"/>
      <c r="BM228" s="41"/>
    </row>
    <row r="229" spans="1:93" ht="25.5" x14ac:dyDescent="0.25">
      <c r="A229" s="35"/>
      <c r="B229" s="36"/>
      <c r="C229" s="37" t="s">
        <v>230</v>
      </c>
      <c r="D229" s="32">
        <v>709.94946100000004</v>
      </c>
      <c r="E229" s="32">
        <v>262.58412297999996</v>
      </c>
      <c r="F229" s="32">
        <v>149.56639384000002</v>
      </c>
      <c r="G229" s="32">
        <v>158.37847409000003</v>
      </c>
      <c r="H229" s="32">
        <v>262.55996298000002</v>
      </c>
      <c r="I229" s="37"/>
      <c r="J229" s="38">
        <f t="shared" si="3"/>
        <v>36.982908982024007</v>
      </c>
      <c r="K229" s="38">
        <f t="shared" si="3"/>
        <v>99.990799139062275</v>
      </c>
      <c r="L229" s="39"/>
      <c r="M229" s="39"/>
      <c r="N229" s="39"/>
      <c r="O229" s="41"/>
      <c r="P229" s="42"/>
      <c r="Q229" s="42"/>
      <c r="R229" s="40"/>
      <c r="S229" s="39"/>
      <c r="T229" s="39"/>
      <c r="U229" s="41"/>
      <c r="V229" s="42"/>
      <c r="W229" s="42"/>
      <c r="X229" s="40"/>
      <c r="Y229" s="39"/>
      <c r="Z229" s="39"/>
      <c r="AA229" s="41"/>
      <c r="AB229" s="42"/>
      <c r="AC229" s="42"/>
      <c r="AD229" s="40"/>
      <c r="AE229" s="39"/>
      <c r="AF229" s="39"/>
      <c r="AG229" s="41"/>
      <c r="AH229" s="42"/>
      <c r="AI229" s="42"/>
      <c r="AJ229" s="40"/>
      <c r="AK229" s="39"/>
      <c r="AL229" s="39"/>
      <c r="AM229" s="41"/>
      <c r="AN229" s="42"/>
      <c r="AO229" s="42"/>
      <c r="AP229" s="40"/>
      <c r="AQ229" s="39"/>
      <c r="AR229" s="39"/>
      <c r="AS229" s="41"/>
      <c r="AT229" s="42"/>
      <c r="AU229" s="42"/>
      <c r="AV229" s="40"/>
      <c r="AW229" s="39"/>
      <c r="AX229" s="39"/>
      <c r="AY229" s="41"/>
      <c r="AZ229" s="42"/>
      <c r="BA229" s="42"/>
      <c r="BB229" s="40"/>
      <c r="BC229" s="39"/>
      <c r="BD229" s="39"/>
      <c r="BE229" s="41"/>
      <c r="BF229" s="42"/>
      <c r="BG229" s="42"/>
      <c r="BH229" s="40"/>
      <c r="BI229" s="39"/>
      <c r="BJ229" s="39"/>
      <c r="BK229" s="41"/>
      <c r="BL229" s="42"/>
      <c r="BM229" s="42"/>
      <c r="BN229" s="40"/>
      <c r="BO229" s="39"/>
      <c r="BP229" s="39"/>
      <c r="BQ229" s="41"/>
      <c r="BR229" s="42"/>
      <c r="BS229" s="42"/>
      <c r="BT229" s="40"/>
      <c r="BU229" s="39"/>
      <c r="BV229" s="39"/>
      <c r="BW229" s="41"/>
      <c r="BX229" s="42"/>
      <c r="BY229" s="42"/>
      <c r="BZ229" s="40"/>
      <c r="CA229" s="39"/>
      <c r="CB229" s="39"/>
      <c r="CC229" s="41"/>
      <c r="CD229" s="42"/>
      <c r="CE229" s="42"/>
      <c r="CF229" s="40"/>
      <c r="CG229" s="39"/>
      <c r="CH229" s="39"/>
      <c r="CI229" s="41"/>
      <c r="CJ229" s="42"/>
      <c r="CK229" s="42"/>
      <c r="CL229" s="40"/>
      <c r="CM229" s="39"/>
      <c r="CN229" s="39"/>
      <c r="CO229" s="41"/>
    </row>
    <row r="230" spans="1:93" ht="15.75" customHeight="1" x14ac:dyDescent="0.25">
      <c r="A230" s="35"/>
      <c r="B230" s="36"/>
      <c r="C230" s="37" t="s">
        <v>231</v>
      </c>
      <c r="D230" s="32">
        <v>397.62705299999999</v>
      </c>
      <c r="E230" s="32">
        <v>124.07293829999993</v>
      </c>
      <c r="F230" s="32">
        <v>71.572617240000042</v>
      </c>
      <c r="G230" s="32">
        <v>95.246023200000053</v>
      </c>
      <c r="H230" s="32">
        <v>124.06248413999992</v>
      </c>
      <c r="I230" s="37"/>
      <c r="J230" s="38">
        <f t="shared" si="3"/>
        <v>31.200715143494001</v>
      </c>
      <c r="K230" s="38">
        <f t="shared" si="3"/>
        <v>99.991574181974528</v>
      </c>
      <c r="L230" s="39"/>
      <c r="M230" s="39"/>
      <c r="N230" s="39"/>
      <c r="O230" s="41"/>
      <c r="P230" s="42"/>
      <c r="Q230" s="42"/>
      <c r="R230" s="40"/>
      <c r="S230" s="39"/>
      <c r="T230" s="39"/>
      <c r="U230" s="41"/>
      <c r="V230" s="42"/>
      <c r="W230" s="42"/>
      <c r="X230" s="40"/>
      <c r="Y230" s="39"/>
      <c r="Z230" s="39"/>
      <c r="AA230" s="41"/>
      <c r="AB230" s="42"/>
      <c r="AC230" s="42"/>
      <c r="AD230" s="40"/>
      <c r="AE230" s="39"/>
      <c r="AF230" s="39"/>
      <c r="AG230" s="41"/>
      <c r="AH230" s="42"/>
      <c r="AI230" s="42"/>
      <c r="AJ230" s="40"/>
      <c r="AK230" s="39"/>
      <c r="AL230" s="39"/>
      <c r="AM230" s="41"/>
      <c r="AN230" s="42"/>
      <c r="AO230" s="42"/>
      <c r="AP230" s="40"/>
      <c r="AQ230" s="39"/>
      <c r="AR230" s="39"/>
      <c r="AS230" s="41"/>
      <c r="AT230" s="42"/>
      <c r="AU230" s="42"/>
      <c r="AV230" s="40"/>
      <c r="AW230" s="39"/>
      <c r="AX230" s="39"/>
      <c r="AY230" s="41"/>
      <c r="AZ230" s="42"/>
      <c r="BA230" s="42"/>
      <c r="BB230" s="40"/>
      <c r="BC230" s="39"/>
      <c r="BD230" s="39"/>
      <c r="BE230" s="41"/>
      <c r="BF230" s="42"/>
      <c r="BG230" s="42"/>
      <c r="BH230" s="40"/>
      <c r="BI230" s="39"/>
      <c r="BJ230" s="39"/>
      <c r="BK230" s="41"/>
      <c r="BL230" s="42"/>
      <c r="BM230" s="42"/>
      <c r="BN230" s="40"/>
      <c r="BO230" s="39"/>
      <c r="BP230" s="39"/>
      <c r="BQ230" s="41"/>
      <c r="BR230" s="42"/>
      <c r="BS230" s="42"/>
      <c r="BT230" s="40"/>
      <c r="BU230" s="39"/>
      <c r="BV230" s="39"/>
      <c r="BW230" s="41"/>
      <c r="BX230" s="42"/>
      <c r="BY230" s="42"/>
      <c r="BZ230" s="40"/>
      <c r="CA230" s="39"/>
      <c r="CB230" s="39"/>
      <c r="CC230" s="41"/>
      <c r="CD230" s="42"/>
      <c r="CE230" s="42"/>
      <c r="CF230" s="40"/>
      <c r="CG230" s="39"/>
      <c r="CH230" s="39"/>
      <c r="CI230" s="41"/>
      <c r="CJ230" s="42"/>
      <c r="CK230" s="42"/>
      <c r="CL230" s="40"/>
      <c r="CM230" s="39"/>
      <c r="CN230" s="39"/>
      <c r="CO230" s="41"/>
    </row>
    <row r="231" spans="1:93" ht="30" customHeight="1" x14ac:dyDescent="0.25">
      <c r="A231" s="87"/>
      <c r="B231" s="88"/>
      <c r="C231" s="31" t="s">
        <v>232</v>
      </c>
      <c r="D231" s="32">
        <v>243.13543899999999</v>
      </c>
      <c r="E231" s="32">
        <v>53.408663609999984</v>
      </c>
      <c r="F231" s="32">
        <v>42.000486369999997</v>
      </c>
      <c r="G231" s="32">
        <v>44.282819050000001</v>
      </c>
      <c r="H231" s="32">
        <v>53.395382189999978</v>
      </c>
      <c r="I231" s="31"/>
      <c r="J231" s="84">
        <f t="shared" si="3"/>
        <v>21.961167985058722</v>
      </c>
      <c r="K231" s="84">
        <f t="shared" si="3"/>
        <v>99.975132461472938</v>
      </c>
      <c r="L231" s="41"/>
      <c r="M231" s="42"/>
      <c r="N231" s="42"/>
      <c r="O231" s="40"/>
      <c r="P231" s="39"/>
      <c r="Q231" s="39"/>
      <c r="R231" s="41"/>
      <c r="S231" s="42"/>
      <c r="T231" s="42"/>
      <c r="U231" s="40"/>
      <c r="V231" s="39"/>
      <c r="W231" s="39"/>
      <c r="X231" s="41"/>
      <c r="Y231" s="42"/>
      <c r="Z231" s="42"/>
      <c r="AA231" s="40"/>
      <c r="AB231" s="39"/>
      <c r="AC231" s="39"/>
      <c r="AD231" s="41"/>
      <c r="AE231" s="42"/>
      <c r="AF231" s="42"/>
      <c r="AG231" s="40"/>
      <c r="AH231" s="39"/>
      <c r="AI231" s="39"/>
      <c r="AJ231" s="41"/>
      <c r="AK231" s="42"/>
      <c r="AL231" s="42"/>
      <c r="AM231" s="40"/>
      <c r="AN231" s="39"/>
      <c r="AO231" s="39"/>
      <c r="AP231" s="41"/>
      <c r="AQ231" s="42"/>
      <c r="AR231" s="42"/>
      <c r="AS231" s="40"/>
      <c r="AT231" s="39"/>
      <c r="AU231" s="39"/>
      <c r="AV231" s="41"/>
      <c r="AW231" s="42"/>
      <c r="AX231" s="42"/>
      <c r="AY231" s="40"/>
      <c r="AZ231" s="39"/>
      <c r="BA231" s="39"/>
      <c r="BB231" s="41"/>
      <c r="BC231" s="42"/>
      <c r="BD231" s="42"/>
      <c r="BE231" s="40"/>
      <c r="BF231" s="39"/>
      <c r="BG231" s="39"/>
      <c r="BH231" s="41"/>
      <c r="BI231" s="42"/>
      <c r="BJ231" s="42"/>
      <c r="BK231" s="40"/>
      <c r="BL231" s="39"/>
      <c r="BM231" s="39"/>
      <c r="BN231" s="41"/>
    </row>
    <row r="232" spans="1:93" ht="30" customHeight="1" x14ac:dyDescent="0.25">
      <c r="A232" s="87"/>
      <c r="B232" s="88"/>
      <c r="C232" s="31" t="s">
        <v>233</v>
      </c>
      <c r="D232" s="32">
        <v>26.367000000000001</v>
      </c>
      <c r="E232" s="32">
        <v>11.617629860000003</v>
      </c>
      <c r="F232" s="32">
        <v>6.6978798900000003</v>
      </c>
      <c r="G232" s="32">
        <v>11.12446591</v>
      </c>
      <c r="H232" s="32">
        <v>11.608638370000005</v>
      </c>
      <c r="I232" s="31"/>
      <c r="J232" s="84">
        <f t="shared" si="3"/>
        <v>44.027148974096427</v>
      </c>
      <c r="K232" s="84">
        <f t="shared" si="3"/>
        <v>99.922604781626276</v>
      </c>
      <c r="L232" s="41"/>
      <c r="M232" s="42"/>
      <c r="N232" s="42"/>
      <c r="O232" s="40"/>
      <c r="P232" s="39"/>
      <c r="Q232" s="39"/>
      <c r="R232" s="41"/>
      <c r="S232" s="42"/>
      <c r="T232" s="42"/>
      <c r="U232" s="40"/>
      <c r="V232" s="39"/>
      <c r="W232" s="39"/>
      <c r="X232" s="41"/>
      <c r="Y232" s="42"/>
      <c r="Z232" s="42"/>
      <c r="AA232" s="40"/>
      <c r="AB232" s="39"/>
      <c r="AC232" s="39"/>
      <c r="AD232" s="41"/>
      <c r="AE232" s="42"/>
      <c r="AF232" s="42"/>
      <c r="AG232" s="40"/>
      <c r="AH232" s="39"/>
      <c r="AI232" s="39"/>
      <c r="AJ232" s="41"/>
      <c r="AK232" s="42"/>
      <c r="AL232" s="42"/>
      <c r="AM232" s="40"/>
      <c r="AN232" s="39"/>
      <c r="AO232" s="39"/>
      <c r="AP232" s="41"/>
      <c r="AQ232" s="42"/>
      <c r="AR232" s="42"/>
      <c r="AS232" s="40"/>
      <c r="AT232" s="39"/>
      <c r="AU232" s="39"/>
      <c r="AV232" s="41"/>
      <c r="AW232" s="42"/>
      <c r="AX232" s="42"/>
      <c r="AY232" s="40"/>
      <c r="AZ232" s="39"/>
      <c r="BA232" s="39"/>
      <c r="BB232" s="41"/>
      <c r="BC232" s="42"/>
      <c r="BD232" s="42"/>
      <c r="BE232" s="40"/>
      <c r="BF232" s="39"/>
      <c r="BG232" s="39"/>
      <c r="BH232" s="41"/>
      <c r="BI232" s="42"/>
      <c r="BJ232" s="42"/>
      <c r="BK232" s="40"/>
      <c r="BL232" s="39"/>
      <c r="BM232" s="39"/>
      <c r="BN232" s="41"/>
    </row>
    <row r="233" spans="1:93" ht="15.75" customHeight="1" x14ac:dyDescent="0.25">
      <c r="A233" s="55"/>
      <c r="B233" s="26"/>
      <c r="C233" s="85" t="s">
        <v>234</v>
      </c>
      <c r="D233" s="32">
        <v>1183.185976</v>
      </c>
      <c r="E233" s="32">
        <v>346.06751415000014</v>
      </c>
      <c r="F233" s="32">
        <v>219.73062489999998</v>
      </c>
      <c r="G233" s="32">
        <v>277.28723607000001</v>
      </c>
      <c r="H233" s="32">
        <v>336.84978276999999</v>
      </c>
      <c r="I233" s="37"/>
      <c r="J233" s="38">
        <f t="shared" si="3"/>
        <v>28.469724084187419</v>
      </c>
      <c r="K233" s="38">
        <f t="shared" si="3"/>
        <v>97.336435521074421</v>
      </c>
      <c r="L233" s="40"/>
      <c r="M233" s="42"/>
      <c r="N233" s="42"/>
      <c r="O233" s="40"/>
      <c r="P233" s="39"/>
      <c r="Q233" s="39"/>
      <c r="R233" s="41"/>
      <c r="S233" s="42"/>
      <c r="T233" s="42"/>
      <c r="U233" s="40"/>
      <c r="V233" s="39"/>
      <c r="W233" s="39"/>
      <c r="X233" s="41"/>
      <c r="Y233" s="42"/>
      <c r="Z233" s="42"/>
      <c r="AA233" s="40"/>
      <c r="AB233" s="39"/>
      <c r="AC233" s="39"/>
      <c r="AD233" s="41"/>
      <c r="AE233" s="42"/>
      <c r="AF233" s="42"/>
      <c r="AG233" s="40"/>
      <c r="AH233" s="39"/>
      <c r="AI233" s="39"/>
      <c r="AJ233" s="41"/>
      <c r="AK233" s="42"/>
      <c r="AL233" s="42"/>
      <c r="AM233" s="40"/>
      <c r="AN233" s="39"/>
      <c r="AO233" s="39"/>
      <c r="AP233" s="41"/>
      <c r="AQ233" s="42"/>
      <c r="AR233" s="42"/>
      <c r="AS233" s="40"/>
      <c r="AT233" s="39"/>
      <c r="AU233" s="39"/>
      <c r="AV233" s="41"/>
      <c r="AW233" s="42"/>
      <c r="AX233" s="42"/>
      <c r="AY233" s="40"/>
      <c r="AZ233" s="39"/>
      <c r="BA233" s="39"/>
      <c r="BB233" s="41"/>
      <c r="BC233" s="42"/>
      <c r="BD233" s="42"/>
      <c r="BE233" s="40"/>
      <c r="BF233" s="39"/>
      <c r="BG233" s="39"/>
      <c r="BH233" s="41"/>
      <c r="BI233" s="42"/>
      <c r="BJ233" s="42"/>
      <c r="BK233" s="40"/>
      <c r="BL233" s="39"/>
      <c r="BM233" s="39"/>
      <c r="BN233" s="41"/>
    </row>
    <row r="234" spans="1:93" ht="15.75" customHeight="1" x14ac:dyDescent="0.25">
      <c r="A234" s="55"/>
      <c r="B234" s="26"/>
      <c r="C234" s="85" t="s">
        <v>235</v>
      </c>
      <c r="D234" s="32">
        <v>6083.6211789999998</v>
      </c>
      <c r="E234" s="32">
        <v>2674.9201323299958</v>
      </c>
      <c r="F234" s="32">
        <v>1828.840189390002</v>
      </c>
      <c r="G234" s="32">
        <v>2215.7010624399991</v>
      </c>
      <c r="H234" s="32">
        <v>2609.6448671499943</v>
      </c>
      <c r="I234" s="37"/>
      <c r="J234" s="38">
        <f t="shared" si="3"/>
        <v>42.896242063167989</v>
      </c>
      <c r="K234" s="38">
        <f t="shared" si="3"/>
        <v>97.559730311531084</v>
      </c>
      <c r="L234" s="40"/>
    </row>
    <row r="235" spans="1:93" ht="15.75" customHeight="1" x14ac:dyDescent="0.25">
      <c r="A235" s="55"/>
      <c r="B235" s="26"/>
      <c r="C235" s="85" t="s">
        <v>236</v>
      </c>
      <c r="D235" s="32">
        <v>262.78709099999998</v>
      </c>
      <c r="E235" s="32">
        <v>87.201676150000026</v>
      </c>
      <c r="F235" s="32">
        <v>52.870292029999973</v>
      </c>
      <c r="G235" s="32">
        <v>69.367301150000017</v>
      </c>
      <c r="H235" s="32">
        <v>85.519936880000031</v>
      </c>
      <c r="I235" s="37"/>
      <c r="J235" s="38">
        <f t="shared" si="3"/>
        <v>32.543431473199739</v>
      </c>
      <c r="K235" s="38">
        <f t="shared" si="3"/>
        <v>98.071436990377165</v>
      </c>
      <c r="L235" s="40"/>
      <c r="M235" s="42"/>
      <c r="N235" s="42"/>
      <c r="O235" s="40"/>
      <c r="P235" s="39"/>
      <c r="Q235" s="39"/>
      <c r="R235" s="41"/>
      <c r="S235" s="42"/>
      <c r="T235" s="42"/>
      <c r="U235" s="40"/>
      <c r="V235" s="39"/>
      <c r="W235" s="39"/>
      <c r="X235" s="41"/>
      <c r="Y235" s="42"/>
      <c r="Z235" s="42"/>
      <c r="AA235" s="40"/>
      <c r="AB235" s="39"/>
      <c r="AC235" s="39"/>
      <c r="AD235" s="41"/>
      <c r="AE235" s="42"/>
      <c r="AF235" s="42"/>
      <c r="AG235" s="40"/>
      <c r="AH235" s="39"/>
      <c r="AI235" s="39"/>
      <c r="AJ235" s="41"/>
      <c r="AK235" s="42"/>
      <c r="AL235" s="42"/>
      <c r="AM235" s="40"/>
      <c r="AN235" s="39"/>
      <c r="AO235" s="39"/>
      <c r="AP235" s="41"/>
      <c r="AQ235" s="42"/>
      <c r="AR235" s="42"/>
      <c r="AS235" s="40"/>
      <c r="AT235" s="39"/>
      <c r="AU235" s="39"/>
      <c r="AV235" s="41"/>
      <c r="AW235" s="42"/>
      <c r="AX235" s="42"/>
      <c r="AY235" s="40"/>
      <c r="AZ235" s="39"/>
      <c r="BA235" s="39"/>
      <c r="BB235" s="41"/>
      <c r="BC235" s="42"/>
      <c r="BD235" s="42"/>
      <c r="BE235" s="40"/>
      <c r="BF235" s="39"/>
      <c r="BG235" s="39"/>
      <c r="BH235" s="41"/>
      <c r="BI235" s="42"/>
      <c r="BJ235" s="42"/>
      <c r="BK235" s="40"/>
      <c r="BL235" s="39"/>
      <c r="BM235" s="39"/>
      <c r="BN235" s="41"/>
    </row>
    <row r="236" spans="1:93" ht="30" customHeight="1" x14ac:dyDescent="0.25">
      <c r="A236" s="16"/>
      <c r="B236" s="26"/>
      <c r="C236" s="31" t="s">
        <v>237</v>
      </c>
      <c r="D236" s="32">
        <v>4346.5832970000001</v>
      </c>
      <c r="E236" s="32">
        <v>1467.1348396999997</v>
      </c>
      <c r="F236" s="32">
        <v>1102.34837677</v>
      </c>
      <c r="G236" s="32">
        <v>1376.1809954500002</v>
      </c>
      <c r="H236" s="32">
        <v>1466.8239222699999</v>
      </c>
      <c r="I236" s="33"/>
      <c r="J236" s="34">
        <f t="shared" si="3"/>
        <v>33.746596396355677</v>
      </c>
      <c r="K236" s="34">
        <f t="shared" si="3"/>
        <v>99.978807849041104</v>
      </c>
      <c r="M236" s="42"/>
      <c r="N236" s="42"/>
      <c r="O236" s="40"/>
      <c r="P236" s="39"/>
      <c r="Q236" s="39"/>
      <c r="R236" s="41"/>
      <c r="S236" s="42"/>
      <c r="T236" s="42"/>
      <c r="U236" s="40"/>
      <c r="V236" s="39"/>
      <c r="W236" s="39"/>
      <c r="X236" s="41"/>
      <c r="Y236" s="42"/>
      <c r="Z236" s="42"/>
      <c r="AA236" s="40"/>
      <c r="AB236" s="39"/>
      <c r="AC236" s="39"/>
      <c r="AD236" s="41"/>
      <c r="AE236" s="42"/>
      <c r="AF236" s="42"/>
      <c r="AG236" s="40"/>
      <c r="AH236" s="39"/>
      <c r="AI236" s="39"/>
      <c r="AJ236" s="41"/>
      <c r="AK236" s="42"/>
      <c r="AL236" s="42"/>
      <c r="AM236" s="40"/>
      <c r="AN236" s="39"/>
      <c r="AO236" s="39"/>
      <c r="AP236" s="41"/>
      <c r="AQ236" s="42"/>
      <c r="AR236" s="42"/>
      <c r="AS236" s="40"/>
      <c r="AT236" s="39"/>
      <c r="AU236" s="39"/>
      <c r="AV236" s="41"/>
      <c r="AW236" s="42"/>
      <c r="AX236" s="42"/>
      <c r="AY236" s="40"/>
      <c r="AZ236" s="39"/>
      <c r="BA236" s="39"/>
      <c r="BB236" s="41"/>
      <c r="BC236" s="42"/>
      <c r="BD236" s="42"/>
      <c r="BE236" s="40"/>
      <c r="BF236" s="39"/>
      <c r="BG236" s="39"/>
      <c r="BH236" s="41"/>
      <c r="BI236" s="42"/>
      <c r="BJ236" s="42"/>
      <c r="BK236" s="40"/>
      <c r="BL236" s="39"/>
      <c r="BM236" s="39"/>
      <c r="BN236" s="41"/>
    </row>
    <row r="237" spans="1:93" ht="30" customHeight="1" x14ac:dyDescent="0.25">
      <c r="A237" s="55"/>
      <c r="B237" s="26"/>
      <c r="C237" s="85" t="s">
        <v>238</v>
      </c>
      <c r="D237" s="32">
        <v>6654.9571640000004</v>
      </c>
      <c r="E237" s="32">
        <v>317.21921654999994</v>
      </c>
      <c r="F237" s="32">
        <v>121.95837460999998</v>
      </c>
      <c r="G237" s="32">
        <v>199.26001432999999</v>
      </c>
      <c r="H237" s="32">
        <v>316.50699792999984</v>
      </c>
      <c r="I237" s="37"/>
      <c r="J237" s="38">
        <f t="shared" si="3"/>
        <v>4.7559584551820233</v>
      </c>
      <c r="K237" s="38">
        <f t="shared" si="3"/>
        <v>99.775480619444807</v>
      </c>
      <c r="L237" s="40"/>
      <c r="M237" s="39"/>
      <c r="N237" s="39"/>
      <c r="O237" s="41"/>
      <c r="P237" s="42"/>
      <c r="Q237" s="42"/>
      <c r="R237" s="40"/>
      <c r="S237" s="39"/>
      <c r="T237" s="39"/>
      <c r="U237" s="41"/>
      <c r="V237" s="42"/>
      <c r="W237" s="42"/>
      <c r="X237" s="40"/>
      <c r="Y237" s="39"/>
      <c r="Z237" s="39"/>
      <c r="AA237" s="41"/>
      <c r="AB237" s="42"/>
      <c r="AC237" s="42"/>
      <c r="AD237" s="40"/>
      <c r="AE237" s="39"/>
      <c r="AF237" s="39"/>
      <c r="AG237" s="41"/>
      <c r="AH237" s="42"/>
      <c r="AI237" s="42"/>
      <c r="AJ237" s="40"/>
      <c r="AK237" s="39"/>
      <c r="AL237" s="39"/>
      <c r="AM237" s="41"/>
      <c r="AN237" s="42"/>
      <c r="AO237" s="42"/>
      <c r="AP237" s="40"/>
      <c r="AQ237" s="39"/>
      <c r="AR237" s="39"/>
      <c r="AS237" s="41"/>
      <c r="AT237" s="42"/>
      <c r="AU237" s="42"/>
      <c r="AV237" s="40"/>
      <c r="AW237" s="39"/>
      <c r="AX237" s="39"/>
      <c r="AY237" s="41"/>
      <c r="AZ237" s="42"/>
      <c r="BA237" s="42"/>
      <c r="BB237" s="40"/>
      <c r="BC237" s="39"/>
      <c r="BD237" s="39"/>
      <c r="BE237" s="41"/>
      <c r="BF237" s="42"/>
      <c r="BG237" s="42"/>
      <c r="BH237" s="40"/>
      <c r="BI237" s="39"/>
      <c r="BJ237" s="39"/>
      <c r="BK237" s="41"/>
      <c r="BL237" s="42"/>
      <c r="BM237" s="42"/>
      <c r="BN237" s="40"/>
      <c r="BO237" s="39"/>
      <c r="BP237" s="39"/>
      <c r="BQ237" s="41"/>
      <c r="BR237" s="42"/>
      <c r="BS237" s="42"/>
      <c r="BT237" s="40"/>
      <c r="BU237" s="39"/>
      <c r="BV237" s="39"/>
      <c r="BW237" s="41"/>
      <c r="BX237" s="42"/>
      <c r="BY237" s="42"/>
      <c r="BZ237" s="40"/>
      <c r="CA237" s="39"/>
      <c r="CB237" s="39"/>
      <c r="CC237" s="41"/>
      <c r="CD237" s="42"/>
      <c r="CE237" s="42"/>
      <c r="CF237" s="40"/>
      <c r="CG237" s="39"/>
      <c r="CH237" s="39"/>
      <c r="CI237" s="41"/>
      <c r="CJ237" s="42"/>
      <c r="CK237" s="42"/>
      <c r="CL237" s="40"/>
      <c r="CM237" s="39"/>
      <c r="CN237" s="39"/>
      <c r="CO237" s="41"/>
    </row>
    <row r="238" spans="1:93" ht="15.75" customHeight="1" x14ac:dyDescent="0.25">
      <c r="A238" s="55"/>
      <c r="B238" s="26"/>
      <c r="C238" s="85" t="s">
        <v>239</v>
      </c>
      <c r="D238" s="32">
        <v>2644.1214</v>
      </c>
      <c r="E238" s="32">
        <v>2797.7550786300003</v>
      </c>
      <c r="F238" s="32">
        <v>629.54921302000002</v>
      </c>
      <c r="G238" s="32">
        <v>1910.7636263499999</v>
      </c>
      <c r="H238" s="32">
        <v>2797.7550759000001</v>
      </c>
      <c r="I238" s="37"/>
      <c r="J238" s="38">
        <f t="shared" si="3"/>
        <v>105.81038661462368</v>
      </c>
      <c r="K238" s="38">
        <f t="shared" si="3"/>
        <v>99.999999902421749</v>
      </c>
      <c r="L238" s="40"/>
      <c r="M238" s="42"/>
      <c r="N238" s="42"/>
      <c r="O238" s="40"/>
      <c r="P238" s="39"/>
      <c r="Q238" s="39"/>
      <c r="R238" s="41"/>
      <c r="S238" s="42"/>
      <c r="T238" s="42"/>
      <c r="U238" s="40"/>
      <c r="V238" s="39"/>
      <c r="W238" s="39"/>
      <c r="X238" s="41"/>
      <c r="Y238" s="42"/>
      <c r="Z238" s="42"/>
      <c r="AA238" s="40"/>
      <c r="AB238" s="39"/>
      <c r="AC238" s="39"/>
      <c r="AD238" s="41"/>
      <c r="AE238" s="42"/>
      <c r="AF238" s="42"/>
      <c r="AG238" s="40"/>
      <c r="AH238" s="39"/>
      <c r="AI238" s="39"/>
      <c r="AJ238" s="41"/>
      <c r="AK238" s="42"/>
      <c r="AL238" s="42"/>
      <c r="AM238" s="40"/>
      <c r="AN238" s="39"/>
      <c r="AO238" s="39"/>
      <c r="AP238" s="41"/>
      <c r="AQ238" s="42"/>
      <c r="AR238" s="42"/>
      <c r="AS238" s="40"/>
      <c r="AT238" s="39"/>
      <c r="AU238" s="39"/>
      <c r="AV238" s="41"/>
      <c r="AW238" s="42"/>
      <c r="AX238" s="42"/>
      <c r="AY238" s="40"/>
      <c r="AZ238" s="39"/>
      <c r="BA238" s="39"/>
      <c r="BB238" s="41"/>
      <c r="BC238" s="42"/>
      <c r="BD238" s="42"/>
      <c r="BE238" s="40"/>
      <c r="BF238" s="39"/>
      <c r="BG238" s="39"/>
      <c r="BH238" s="41"/>
      <c r="BI238" s="42"/>
      <c r="BJ238" s="42"/>
      <c r="BK238" s="40"/>
      <c r="BL238" s="39"/>
      <c r="BM238" s="39"/>
      <c r="BN238" s="41"/>
    </row>
    <row r="239" spans="1:93" ht="15.75" customHeight="1" x14ac:dyDescent="0.25">
      <c r="A239" s="55"/>
      <c r="B239" s="26"/>
      <c r="C239" s="85" t="s">
        <v>240</v>
      </c>
      <c r="D239" s="32">
        <v>3954.9159909999998</v>
      </c>
      <c r="E239" s="32">
        <v>434.86437877000014</v>
      </c>
      <c r="F239" s="32">
        <v>73.935098699999969</v>
      </c>
      <c r="G239" s="32">
        <v>344.10599243000013</v>
      </c>
      <c r="H239" s="32">
        <v>434.32040247000009</v>
      </c>
      <c r="I239" s="37"/>
      <c r="J239" s="38">
        <f t="shared" si="3"/>
        <v>10.981785794144827</v>
      </c>
      <c r="K239" s="38">
        <f t="shared" si="3"/>
        <v>99.874908977015167</v>
      </c>
      <c r="L239" s="40"/>
      <c r="M239" s="39"/>
      <c r="N239" s="39"/>
      <c r="O239" s="41"/>
      <c r="P239" s="42"/>
      <c r="Q239" s="42"/>
      <c r="R239" s="40"/>
      <c r="S239" s="39"/>
      <c r="T239" s="39"/>
      <c r="U239" s="41"/>
      <c r="V239" s="42"/>
      <c r="W239" s="42"/>
      <c r="X239" s="40"/>
      <c r="Y239" s="39"/>
      <c r="Z239" s="39"/>
      <c r="AA239" s="41"/>
      <c r="AB239" s="42"/>
      <c r="AC239" s="42"/>
      <c r="AD239" s="40"/>
      <c r="AE239" s="39"/>
      <c r="AF239" s="39"/>
      <c r="AG239" s="41"/>
      <c r="AH239" s="42"/>
      <c r="AI239" s="42"/>
      <c r="AJ239" s="40"/>
      <c r="AK239" s="39"/>
      <c r="AL239" s="39"/>
      <c r="AM239" s="41"/>
      <c r="AN239" s="42"/>
      <c r="AO239" s="42"/>
      <c r="AP239" s="40"/>
      <c r="AQ239" s="39"/>
      <c r="AR239" s="39"/>
      <c r="AS239" s="41"/>
      <c r="AT239" s="42"/>
      <c r="AU239" s="42"/>
      <c r="AV239" s="40"/>
      <c r="AW239" s="39"/>
      <c r="AX239" s="39"/>
      <c r="AY239" s="41"/>
      <c r="AZ239" s="42"/>
      <c r="BA239" s="42"/>
      <c r="BB239" s="40"/>
      <c r="BC239" s="39"/>
      <c r="BD239" s="39"/>
      <c r="BE239" s="41"/>
      <c r="BF239" s="42"/>
      <c r="BG239" s="42"/>
      <c r="BH239" s="40"/>
      <c r="BI239" s="39"/>
      <c r="BJ239" s="39"/>
      <c r="BK239" s="41"/>
      <c r="BL239" s="42"/>
      <c r="BM239" s="42"/>
      <c r="BN239" s="40"/>
      <c r="BO239" s="39"/>
      <c r="BP239" s="39"/>
      <c r="BQ239" s="41"/>
      <c r="BR239" s="42"/>
      <c r="BS239" s="42"/>
      <c r="BT239" s="40"/>
      <c r="BU239" s="39"/>
      <c r="BV239" s="39"/>
      <c r="BW239" s="41"/>
      <c r="BX239" s="42"/>
      <c r="BY239" s="42"/>
      <c r="BZ239" s="40"/>
      <c r="CA239" s="39"/>
      <c r="CB239" s="39"/>
      <c r="CC239" s="41"/>
      <c r="CD239" s="42"/>
      <c r="CE239" s="42"/>
      <c r="CF239" s="40"/>
      <c r="CG239" s="39"/>
      <c r="CH239" s="39"/>
      <c r="CI239" s="41"/>
      <c r="CJ239" s="42"/>
      <c r="CK239" s="42"/>
      <c r="CL239" s="40"/>
      <c r="CM239" s="39"/>
      <c r="CN239" s="39"/>
      <c r="CO239" s="41"/>
    </row>
    <row r="240" spans="1:93" ht="15.75" customHeight="1" x14ac:dyDescent="0.25">
      <c r="A240" s="87"/>
      <c r="B240" s="88"/>
      <c r="C240" s="31" t="s">
        <v>241</v>
      </c>
      <c r="D240" s="32">
        <v>239.401904</v>
      </c>
      <c r="E240" s="32">
        <v>158.88372014999999</v>
      </c>
      <c r="F240" s="32">
        <v>26.563669939999997</v>
      </c>
      <c r="G240" s="32">
        <v>73.620272480000011</v>
      </c>
      <c r="H240" s="32">
        <v>157.47060234</v>
      </c>
      <c r="I240" s="31"/>
      <c r="J240" s="84">
        <f t="shared" si="3"/>
        <v>65.776670823804309</v>
      </c>
      <c r="K240" s="84">
        <f t="shared" si="3"/>
        <v>99.110596221774088</v>
      </c>
      <c r="L240" s="41"/>
      <c r="M240" s="39"/>
      <c r="N240" s="39"/>
      <c r="O240" s="41"/>
      <c r="P240" s="42"/>
      <c r="Q240" s="42"/>
      <c r="R240" s="40"/>
      <c r="S240" s="39"/>
      <c r="T240" s="39"/>
      <c r="U240" s="41"/>
      <c r="V240" s="42"/>
      <c r="W240" s="42"/>
      <c r="X240" s="40"/>
      <c r="Y240" s="39"/>
      <c r="Z240" s="39"/>
      <c r="AA240" s="41"/>
      <c r="AB240" s="42"/>
      <c r="AC240" s="42"/>
      <c r="AD240" s="40"/>
      <c r="AE240" s="39"/>
      <c r="AF240" s="39"/>
      <c r="AG240" s="41"/>
      <c r="AH240" s="42"/>
      <c r="AI240" s="42"/>
      <c r="AJ240" s="40"/>
      <c r="AK240" s="39"/>
      <c r="AL240" s="39"/>
      <c r="AM240" s="41"/>
      <c r="AN240" s="42"/>
      <c r="AO240" s="42"/>
      <c r="AP240" s="40"/>
      <c r="AQ240" s="39"/>
      <c r="AR240" s="39"/>
      <c r="AS240" s="41"/>
      <c r="AT240" s="42"/>
      <c r="AU240" s="42"/>
      <c r="AV240" s="40"/>
      <c r="AW240" s="39"/>
      <c r="AX240" s="39"/>
      <c r="AY240" s="41"/>
      <c r="AZ240" s="42"/>
      <c r="BA240" s="42"/>
      <c r="BB240" s="40"/>
      <c r="BC240" s="39"/>
      <c r="BD240" s="39"/>
      <c r="BE240" s="41"/>
      <c r="BF240" s="42"/>
      <c r="BG240" s="42"/>
      <c r="BH240" s="40"/>
      <c r="BI240" s="39"/>
      <c r="BJ240" s="39"/>
      <c r="BK240" s="41"/>
      <c r="BL240" s="42"/>
      <c r="BM240" s="42"/>
      <c r="BN240" s="40"/>
      <c r="BO240" s="39"/>
      <c r="BP240" s="39"/>
      <c r="BQ240" s="41"/>
      <c r="BR240" s="42"/>
      <c r="BS240" s="42"/>
      <c r="BT240" s="40"/>
      <c r="BU240" s="39"/>
      <c r="BV240" s="39"/>
      <c r="BW240" s="41"/>
      <c r="BX240" s="42"/>
      <c r="BY240" s="42"/>
      <c r="BZ240" s="40"/>
      <c r="CA240" s="39"/>
      <c r="CB240" s="39"/>
      <c r="CC240" s="41"/>
      <c r="CD240" s="42"/>
      <c r="CE240" s="42"/>
      <c r="CF240" s="40"/>
      <c r="CG240" s="39"/>
      <c r="CH240" s="39"/>
      <c r="CI240" s="41"/>
      <c r="CJ240" s="42"/>
      <c r="CK240" s="42"/>
      <c r="CL240" s="40"/>
      <c r="CM240" s="39"/>
      <c r="CN240" s="39"/>
      <c r="CO240" s="41"/>
    </row>
    <row r="241" spans="1:93" ht="15.75" customHeight="1" x14ac:dyDescent="0.25">
      <c r="A241" s="87"/>
      <c r="B241" s="88"/>
      <c r="C241" s="31" t="s">
        <v>242</v>
      </c>
      <c r="D241" s="32">
        <v>513.70676500000002</v>
      </c>
      <c r="E241" s="32">
        <v>194.38874787999995</v>
      </c>
      <c r="F241" s="32">
        <v>112.71394389999998</v>
      </c>
      <c r="G241" s="32">
        <v>140.59530951999997</v>
      </c>
      <c r="H241" s="32">
        <v>178.08337141999996</v>
      </c>
      <c r="I241" s="31"/>
      <c r="J241" s="84">
        <f t="shared" si="3"/>
        <v>34.666347331439162</v>
      </c>
      <c r="K241" s="84">
        <f t="shared" si="3"/>
        <v>91.611975159145715</v>
      </c>
      <c r="L241" s="41"/>
      <c r="M241" s="39"/>
      <c r="N241" s="39"/>
      <c r="O241" s="41"/>
      <c r="P241" s="42"/>
      <c r="Q241" s="42"/>
      <c r="R241" s="40"/>
      <c r="S241" s="39"/>
      <c r="T241" s="39"/>
      <c r="U241" s="41"/>
      <c r="V241" s="42"/>
      <c r="W241" s="42"/>
      <c r="X241" s="40"/>
      <c r="Y241" s="39"/>
      <c r="Z241" s="39"/>
      <c r="AA241" s="41"/>
      <c r="AB241" s="42"/>
      <c r="AC241" s="42"/>
      <c r="AD241" s="40"/>
      <c r="AE241" s="39"/>
      <c r="AF241" s="39"/>
      <c r="AG241" s="41"/>
      <c r="AH241" s="42"/>
      <c r="AI241" s="42"/>
      <c r="AJ241" s="40"/>
      <c r="AK241" s="39"/>
      <c r="AL241" s="39"/>
      <c r="AM241" s="41"/>
      <c r="AN241" s="42"/>
      <c r="AO241" s="42"/>
      <c r="AP241" s="40"/>
      <c r="AQ241" s="39"/>
      <c r="AR241" s="39"/>
      <c r="AS241" s="41"/>
      <c r="AT241" s="42"/>
      <c r="AU241" s="42"/>
      <c r="AV241" s="40"/>
      <c r="AW241" s="39"/>
      <c r="AX241" s="39"/>
      <c r="AY241" s="41"/>
      <c r="AZ241" s="42"/>
      <c r="BA241" s="42"/>
      <c r="BB241" s="40"/>
      <c r="BC241" s="39"/>
      <c r="BD241" s="39"/>
      <c r="BE241" s="41"/>
      <c r="BF241" s="42"/>
      <c r="BG241" s="42"/>
      <c r="BH241" s="40"/>
      <c r="BI241" s="39"/>
      <c r="BJ241" s="39"/>
      <c r="BK241" s="41"/>
      <c r="BL241" s="42"/>
      <c r="BM241" s="42"/>
      <c r="BN241" s="40"/>
      <c r="BO241" s="39"/>
      <c r="BP241" s="39"/>
      <c r="BQ241" s="41"/>
      <c r="BR241" s="42"/>
      <c r="BS241" s="42"/>
      <c r="BT241" s="40"/>
      <c r="BU241" s="39"/>
      <c r="BV241" s="39"/>
      <c r="BW241" s="41"/>
      <c r="BX241" s="42"/>
      <c r="BY241" s="42"/>
      <c r="BZ241" s="40"/>
      <c r="CA241" s="39"/>
      <c r="CB241" s="39"/>
      <c r="CC241" s="41"/>
      <c r="CD241" s="42"/>
      <c r="CE241" s="42"/>
      <c r="CF241" s="40"/>
      <c r="CG241" s="39"/>
      <c r="CH241" s="39"/>
      <c r="CI241" s="41"/>
      <c r="CJ241" s="42"/>
      <c r="CK241" s="42"/>
      <c r="CL241" s="40"/>
      <c r="CM241" s="39"/>
      <c r="CN241" s="39"/>
      <c r="CO241" s="41"/>
    </row>
    <row r="242" spans="1:93" ht="25.5" x14ac:dyDescent="0.25">
      <c r="A242" s="87"/>
      <c r="B242" s="88"/>
      <c r="C242" s="31" t="s">
        <v>243</v>
      </c>
      <c r="D242" s="32">
        <v>225.6</v>
      </c>
      <c r="E242" s="32">
        <v>122.93316967000001</v>
      </c>
      <c r="F242" s="32">
        <v>21.046604990000002</v>
      </c>
      <c r="G242" s="32">
        <v>59.94617779</v>
      </c>
      <c r="H242" s="32">
        <v>72.933169669999998</v>
      </c>
      <c r="I242" s="31"/>
      <c r="J242" s="84">
        <f t="shared" si="3"/>
        <v>32.328532655141842</v>
      </c>
      <c r="K242" s="84">
        <f t="shared" si="3"/>
        <v>59.327494658911604</v>
      </c>
      <c r="L242" s="41"/>
      <c r="M242" s="40"/>
      <c r="N242" s="40"/>
      <c r="O242" s="39"/>
      <c r="P242" s="39"/>
      <c r="Q242" s="41"/>
      <c r="R242" s="42"/>
      <c r="S242" s="42"/>
      <c r="T242" s="40"/>
      <c r="U242" s="39"/>
      <c r="V242" s="39"/>
      <c r="W242" s="41"/>
      <c r="X242" s="42"/>
      <c r="Y242" s="42"/>
      <c r="Z242" s="40"/>
      <c r="AA242" s="39"/>
      <c r="AB242" s="39"/>
      <c r="AC242" s="41"/>
      <c r="AD242" s="42"/>
      <c r="AE242" s="42"/>
      <c r="AF242" s="40"/>
      <c r="AG242" s="39"/>
      <c r="AH242" s="39"/>
      <c r="AI242" s="41"/>
      <c r="AJ242" s="42"/>
      <c r="AK242" s="42"/>
      <c r="AL242" s="40"/>
      <c r="AM242" s="39"/>
      <c r="AN242" s="39"/>
      <c r="AO242" s="41"/>
      <c r="AP242" s="42"/>
      <c r="AQ242" s="42"/>
      <c r="AR242" s="40"/>
      <c r="AS242" s="39"/>
      <c r="AT242" s="39"/>
      <c r="AU242" s="41"/>
      <c r="AV242" s="42"/>
      <c r="AW242" s="42"/>
      <c r="AX242" s="40"/>
      <c r="AY242" s="39"/>
      <c r="AZ242" s="39"/>
      <c r="BA242" s="41"/>
      <c r="BB242" s="42"/>
      <c r="BC242" s="42"/>
      <c r="BD242" s="40"/>
      <c r="BE242" s="39"/>
      <c r="BF242" s="39"/>
      <c r="BG242" s="41"/>
      <c r="BH242" s="42"/>
      <c r="BI242" s="42"/>
      <c r="BJ242" s="40"/>
      <c r="BK242" s="39"/>
      <c r="BL242" s="39"/>
      <c r="BM242" s="41"/>
    </row>
    <row r="243" spans="1:93" ht="15.75" customHeight="1" x14ac:dyDescent="0.25">
      <c r="A243" s="87"/>
      <c r="B243" s="88"/>
      <c r="C243" s="31" t="s">
        <v>244</v>
      </c>
      <c r="D243" s="32">
        <v>59.811999999999998</v>
      </c>
      <c r="E243" s="32">
        <v>34.41132794</v>
      </c>
      <c r="F243" s="32">
        <v>9.0262557300000008</v>
      </c>
      <c r="G243" s="32">
        <v>26.72487525</v>
      </c>
      <c r="H243" s="32">
        <v>34.41132794</v>
      </c>
      <c r="I243" s="31"/>
      <c r="J243" s="84">
        <f t="shared" si="3"/>
        <v>57.532481675917879</v>
      </c>
      <c r="K243" s="84">
        <f t="shared" si="3"/>
        <v>100</v>
      </c>
      <c r="L243" s="41"/>
      <c r="M243" s="42"/>
      <c r="N243" s="42"/>
      <c r="O243" s="40"/>
      <c r="P243" s="39"/>
      <c r="Q243" s="39"/>
      <c r="R243" s="41"/>
      <c r="S243" s="42"/>
      <c r="T243" s="42"/>
      <c r="U243" s="40"/>
      <c r="V243" s="39"/>
      <c r="W243" s="39"/>
      <c r="X243" s="41"/>
      <c r="Y243" s="42"/>
      <c r="Z243" s="42"/>
      <c r="AA243" s="40"/>
      <c r="AB243" s="39"/>
      <c r="AC243" s="39"/>
      <c r="AD243" s="41"/>
      <c r="AE243" s="42"/>
      <c r="AF243" s="42"/>
      <c r="AG243" s="40"/>
      <c r="AH243" s="39"/>
      <c r="AI243" s="39"/>
      <c r="AJ243" s="41"/>
      <c r="AK243" s="42"/>
      <c r="AL243" s="42"/>
      <c r="AM243" s="40"/>
      <c r="AN243" s="39"/>
      <c r="AO243" s="39"/>
      <c r="AP243" s="41"/>
      <c r="AQ243" s="42"/>
      <c r="AR243" s="42"/>
      <c r="AS243" s="40"/>
      <c r="AT243" s="39"/>
      <c r="AU243" s="39"/>
      <c r="AV243" s="41"/>
      <c r="AW243" s="42"/>
      <c r="AX243" s="42"/>
      <c r="AY243" s="40"/>
      <c r="AZ243" s="39"/>
      <c r="BA243" s="39"/>
      <c r="BB243" s="41"/>
      <c r="BC243" s="42"/>
      <c r="BD243" s="42"/>
      <c r="BE243" s="40"/>
      <c r="BF243" s="39"/>
      <c r="BG243" s="39"/>
      <c r="BH243" s="41"/>
      <c r="BI243" s="42"/>
      <c r="BJ243" s="42"/>
      <c r="BK243" s="40"/>
      <c r="BL243" s="39"/>
      <c r="BM243" s="39"/>
      <c r="BN243" s="41"/>
    </row>
    <row r="244" spans="1:93" ht="15.75" customHeight="1" x14ac:dyDescent="0.25">
      <c r="A244" s="35"/>
      <c r="B244" s="36"/>
      <c r="C244" s="37" t="s">
        <v>96</v>
      </c>
      <c r="D244" s="32">
        <v>607.12400000000002</v>
      </c>
      <c r="E244" s="32">
        <v>511.47262477999993</v>
      </c>
      <c r="F244" s="32">
        <v>167.47114125000002</v>
      </c>
      <c r="G244" s="32">
        <v>284.87977498000004</v>
      </c>
      <c r="H244" s="32">
        <v>479.33581950000001</v>
      </c>
      <c r="I244" s="37"/>
      <c r="J244" s="38">
        <f t="shared" si="3"/>
        <v>78.951881246664598</v>
      </c>
      <c r="K244" s="38">
        <f t="shared" si="3"/>
        <v>93.716808344567227</v>
      </c>
      <c r="L244" s="39"/>
      <c r="M244" s="42"/>
      <c r="N244" s="42"/>
      <c r="O244" s="40"/>
      <c r="P244" s="39"/>
      <c r="Q244" s="39"/>
      <c r="R244" s="41"/>
      <c r="S244" s="42"/>
      <c r="T244" s="42"/>
      <c r="U244" s="40"/>
      <c r="V244" s="39"/>
      <c r="W244" s="39"/>
      <c r="X244" s="41"/>
      <c r="Y244" s="42"/>
      <c r="Z244" s="42"/>
      <c r="AA244" s="40"/>
      <c r="AB244" s="39"/>
      <c r="AC244" s="39"/>
      <c r="AD244" s="41"/>
      <c r="AE244" s="42"/>
      <c r="AF244" s="42"/>
      <c r="AG244" s="40"/>
      <c r="AH244" s="39"/>
      <c r="AI244" s="39"/>
      <c r="AJ244" s="41"/>
      <c r="AK244" s="42"/>
      <c r="AL244" s="42"/>
      <c r="AM244" s="40"/>
      <c r="AN244" s="39"/>
      <c r="AO244" s="39"/>
      <c r="AP244" s="41"/>
      <c r="AQ244" s="42"/>
      <c r="AR244" s="42"/>
      <c r="AS244" s="40"/>
      <c r="AT244" s="39"/>
      <c r="AU244" s="39"/>
      <c r="AV244" s="41"/>
      <c r="AW244" s="42"/>
      <c r="AX244" s="42"/>
      <c r="AY244" s="40"/>
      <c r="AZ244" s="39"/>
      <c r="BA244" s="39"/>
      <c r="BB244" s="41"/>
      <c r="BC244" s="42"/>
      <c r="BD244" s="42"/>
      <c r="BE244" s="40"/>
      <c r="BF244" s="39"/>
      <c r="BG244" s="39"/>
      <c r="BH244" s="41"/>
      <c r="BI244" s="42"/>
      <c r="BJ244" s="42"/>
      <c r="BK244" s="40"/>
      <c r="BL244" s="39"/>
      <c r="BM244" s="39"/>
      <c r="BN244" s="41"/>
    </row>
    <row r="245" spans="1:93" ht="30" customHeight="1" x14ac:dyDescent="0.25">
      <c r="A245" s="55"/>
      <c r="B245" s="26"/>
      <c r="C245" s="85" t="s">
        <v>245</v>
      </c>
      <c r="D245" s="32">
        <v>5596.5720000000001</v>
      </c>
      <c r="E245" s="32">
        <v>3520.2054154300004</v>
      </c>
      <c r="F245" s="32">
        <v>2033.3654774700005</v>
      </c>
      <c r="G245" s="32">
        <v>2808.7705533099993</v>
      </c>
      <c r="H245" s="32">
        <v>3520.1995772300002</v>
      </c>
      <c r="I245" s="37"/>
      <c r="J245" s="38">
        <f t="shared" si="3"/>
        <v>62.899210038394941</v>
      </c>
      <c r="K245" s="38">
        <f t="shared" si="3"/>
        <v>99.999834151723803</v>
      </c>
      <c r="L245" s="40"/>
      <c r="M245" s="42"/>
      <c r="N245" s="42"/>
      <c r="O245" s="40"/>
      <c r="P245" s="39"/>
      <c r="Q245" s="39"/>
      <c r="R245" s="41"/>
      <c r="S245" s="42"/>
      <c r="T245" s="42"/>
      <c r="U245" s="40"/>
      <c r="V245" s="39"/>
      <c r="W245" s="39"/>
      <c r="X245" s="41"/>
      <c r="Y245" s="42"/>
      <c r="Z245" s="42"/>
      <c r="AA245" s="40"/>
      <c r="AB245" s="39"/>
      <c r="AC245" s="39"/>
      <c r="AD245" s="41"/>
      <c r="AE245" s="42"/>
      <c r="AF245" s="42"/>
      <c r="AG245" s="40"/>
      <c r="AH245" s="39"/>
      <c r="AI245" s="39"/>
      <c r="AJ245" s="41"/>
      <c r="AK245" s="42"/>
      <c r="AL245" s="42"/>
      <c r="AM245" s="40"/>
      <c r="AN245" s="39"/>
      <c r="AO245" s="39"/>
      <c r="AP245" s="41"/>
      <c r="AQ245" s="42"/>
      <c r="AR245" s="42"/>
      <c r="AS245" s="40"/>
      <c r="AT245" s="39"/>
      <c r="AU245" s="39"/>
      <c r="AV245" s="41"/>
      <c r="AW245" s="42"/>
      <c r="AX245" s="42"/>
      <c r="AY245" s="40"/>
      <c r="AZ245" s="39"/>
      <c r="BA245" s="39"/>
      <c r="BB245" s="41"/>
      <c r="BC245" s="42"/>
      <c r="BD245" s="42"/>
      <c r="BE245" s="40"/>
      <c r="BF245" s="39"/>
      <c r="BG245" s="39"/>
      <c r="BH245" s="41"/>
      <c r="BI245" s="42"/>
      <c r="BJ245" s="42"/>
      <c r="BK245" s="40"/>
      <c r="BL245" s="39"/>
      <c r="BM245" s="39"/>
      <c r="BN245" s="41"/>
    </row>
    <row r="246" spans="1:93" ht="30" customHeight="1" x14ac:dyDescent="0.25">
      <c r="A246" s="55"/>
      <c r="B246" s="26"/>
      <c r="C246" s="85" t="s">
        <v>246</v>
      </c>
      <c r="D246" s="32">
        <v>2798.8839640000001</v>
      </c>
      <c r="E246" s="32">
        <v>1731.9190376499992</v>
      </c>
      <c r="F246" s="32">
        <v>881.5096484500001</v>
      </c>
      <c r="G246" s="32">
        <v>1343.6960948199996</v>
      </c>
      <c r="H246" s="32">
        <v>1731.9069005299996</v>
      </c>
      <c r="I246" s="37"/>
      <c r="J246" s="38">
        <f t="shared" si="3"/>
        <v>61.878481666487531</v>
      </c>
      <c r="K246" s="38">
        <f t="shared" si="3"/>
        <v>99.99929920973581</v>
      </c>
      <c r="L246" s="40"/>
      <c r="M246" s="42"/>
      <c r="N246" s="42"/>
      <c r="O246" s="40"/>
      <c r="P246" s="39"/>
      <c r="Q246" s="39"/>
      <c r="R246" s="41"/>
      <c r="S246" s="42"/>
      <c r="T246" s="42"/>
      <c r="U246" s="40"/>
      <c r="V246" s="39"/>
      <c r="W246" s="39"/>
      <c r="X246" s="41"/>
      <c r="Y246" s="42"/>
      <c r="Z246" s="42"/>
      <c r="AA246" s="40"/>
      <c r="AB246" s="39"/>
      <c r="AC246" s="39"/>
      <c r="AD246" s="41"/>
      <c r="AE246" s="42"/>
      <c r="AF246" s="42"/>
      <c r="AG246" s="40"/>
      <c r="AH246" s="39"/>
      <c r="AI246" s="39"/>
      <c r="AJ246" s="41"/>
      <c r="AK246" s="42"/>
      <c r="AL246" s="42"/>
      <c r="AM246" s="40"/>
      <c r="AN246" s="39"/>
      <c r="AO246" s="39"/>
      <c r="AP246" s="41"/>
      <c r="AQ246" s="42"/>
      <c r="AR246" s="42"/>
      <c r="AS246" s="40"/>
      <c r="AT246" s="39"/>
      <c r="AU246" s="39"/>
      <c r="AV246" s="41"/>
      <c r="AW246" s="42"/>
      <c r="AX246" s="42"/>
      <c r="AY246" s="40"/>
      <c r="AZ246" s="39"/>
      <c r="BA246" s="39"/>
      <c r="BB246" s="41"/>
      <c r="BC246" s="42"/>
      <c r="BD246" s="42"/>
      <c r="BE246" s="40"/>
      <c r="BF246" s="39"/>
      <c r="BG246" s="39"/>
      <c r="BH246" s="41"/>
      <c r="BI246" s="42"/>
      <c r="BJ246" s="42"/>
      <c r="BK246" s="40"/>
      <c r="BL246" s="39"/>
      <c r="BM246" s="39"/>
      <c r="BN246" s="41"/>
    </row>
    <row r="247" spans="1:93" ht="30" customHeight="1" x14ac:dyDescent="0.25">
      <c r="A247" s="55"/>
      <c r="B247" s="26"/>
      <c r="C247" s="85" t="s">
        <v>247</v>
      </c>
      <c r="D247" s="32">
        <v>2100</v>
      </c>
      <c r="E247" s="32">
        <v>1255.1030738500001</v>
      </c>
      <c r="F247" s="32">
        <v>464.61907076000006</v>
      </c>
      <c r="G247" s="32">
        <v>806.17852972000003</v>
      </c>
      <c r="H247" s="32">
        <v>1255.0771559899999</v>
      </c>
      <c r="I247" s="37"/>
      <c r="J247" s="38">
        <f t="shared" si="3"/>
        <v>59.765578856666664</v>
      </c>
      <c r="K247" s="38">
        <f t="shared" si="3"/>
        <v>99.997935001471987</v>
      </c>
      <c r="L247" s="40"/>
      <c r="M247" s="42"/>
      <c r="N247" s="42"/>
      <c r="O247" s="40"/>
      <c r="P247" s="39"/>
      <c r="Q247" s="39"/>
      <c r="R247" s="41"/>
      <c r="S247" s="42"/>
      <c r="T247" s="42"/>
      <c r="U247" s="40"/>
      <c r="V247" s="39"/>
      <c r="W247" s="39"/>
      <c r="X247" s="41"/>
      <c r="Y247" s="42"/>
      <c r="Z247" s="42"/>
      <c r="AA247" s="40"/>
      <c r="AB247" s="39"/>
      <c r="AC247" s="39"/>
      <c r="AD247" s="41"/>
      <c r="AE247" s="42"/>
      <c r="AF247" s="42"/>
      <c r="AG247" s="40"/>
      <c r="AH247" s="39"/>
      <c r="AI247" s="39"/>
      <c r="AJ247" s="41"/>
      <c r="AK247" s="42"/>
      <c r="AL247" s="42"/>
      <c r="AM247" s="40"/>
      <c r="AN247" s="39"/>
      <c r="AO247" s="39"/>
      <c r="AP247" s="41"/>
      <c r="AQ247" s="42"/>
      <c r="AR247" s="42"/>
      <c r="AS247" s="40"/>
      <c r="AT247" s="39"/>
      <c r="AU247" s="39"/>
      <c r="AV247" s="41"/>
      <c r="AW247" s="42"/>
      <c r="AX247" s="42"/>
      <c r="AY247" s="40"/>
      <c r="AZ247" s="39"/>
      <c r="BA247" s="39"/>
      <c r="BB247" s="41"/>
      <c r="BC247" s="42"/>
      <c r="BD247" s="42"/>
      <c r="BE247" s="40"/>
      <c r="BF247" s="39"/>
      <c r="BG247" s="39"/>
      <c r="BH247" s="41"/>
      <c r="BI247" s="42"/>
      <c r="BJ247" s="42"/>
      <c r="BK247" s="40"/>
      <c r="BL247" s="39"/>
      <c r="BM247" s="39"/>
      <c r="BN247" s="41"/>
    </row>
    <row r="248" spans="1:93" ht="30" customHeight="1" x14ac:dyDescent="0.25">
      <c r="A248" s="55"/>
      <c r="B248" s="26"/>
      <c r="C248" s="85" t="s">
        <v>248</v>
      </c>
      <c r="D248" s="32">
        <v>1177.712</v>
      </c>
      <c r="E248" s="32">
        <v>876.70058070000016</v>
      </c>
      <c r="F248" s="32">
        <v>474.12113232000007</v>
      </c>
      <c r="G248" s="32">
        <v>661.5058002400001</v>
      </c>
      <c r="H248" s="32">
        <v>876.67600123000011</v>
      </c>
      <c r="I248" s="37"/>
      <c r="J248" s="38">
        <f t="shared" si="3"/>
        <v>74.4389121644341</v>
      </c>
      <c r="K248" s="38">
        <f t="shared" si="3"/>
        <v>99.997196366634043</v>
      </c>
      <c r="L248" s="40"/>
    </row>
    <row r="249" spans="1:93" ht="15.75" customHeight="1" x14ac:dyDescent="0.25">
      <c r="A249" s="55"/>
      <c r="B249" s="26"/>
      <c r="C249" s="85" t="s">
        <v>249</v>
      </c>
      <c r="D249" s="32">
        <v>2891.7673</v>
      </c>
      <c r="E249" s="32">
        <v>1223.6632457600003</v>
      </c>
      <c r="F249" s="32">
        <v>625.99227408000002</v>
      </c>
      <c r="G249" s="32">
        <v>918.53446819000021</v>
      </c>
      <c r="H249" s="32">
        <v>1223.6582494000002</v>
      </c>
      <c r="I249" s="37"/>
      <c r="J249" s="38">
        <f t="shared" si="3"/>
        <v>42.315239175711</v>
      </c>
      <c r="K249" s="38">
        <f t="shared" si="3"/>
        <v>99.999591688316414</v>
      </c>
      <c r="L249" s="40"/>
      <c r="M249" s="42"/>
      <c r="N249" s="42"/>
      <c r="O249" s="40"/>
      <c r="P249" s="39"/>
      <c r="Q249" s="39"/>
      <c r="R249" s="41"/>
      <c r="S249" s="42"/>
      <c r="T249" s="42"/>
      <c r="U249" s="40"/>
      <c r="V249" s="39"/>
      <c r="W249" s="39"/>
      <c r="X249" s="41"/>
      <c r="Y249" s="42"/>
      <c r="Z249" s="42"/>
      <c r="AA249" s="40"/>
      <c r="AB249" s="39"/>
      <c r="AC249" s="39"/>
      <c r="AD249" s="41"/>
      <c r="AE249" s="42"/>
      <c r="AF249" s="42"/>
      <c r="AG249" s="40"/>
      <c r="AH249" s="39"/>
      <c r="AI249" s="39"/>
      <c r="AJ249" s="41"/>
      <c r="AK249" s="42"/>
      <c r="AL249" s="42"/>
      <c r="AM249" s="40"/>
      <c r="AN249" s="39"/>
      <c r="AO249" s="39"/>
      <c r="AP249" s="41"/>
      <c r="AQ249" s="42"/>
      <c r="AR249" s="42"/>
      <c r="AS249" s="40"/>
      <c r="AT249" s="39"/>
      <c r="AU249" s="39"/>
      <c r="AV249" s="41"/>
      <c r="AW249" s="42"/>
      <c r="AX249" s="42"/>
      <c r="AY249" s="40"/>
      <c r="AZ249" s="39"/>
      <c r="BA249" s="39"/>
      <c r="BB249" s="41"/>
      <c r="BC249" s="42"/>
      <c r="BD249" s="42"/>
      <c r="BE249" s="40"/>
      <c r="BF249" s="39"/>
      <c r="BG249" s="39"/>
      <c r="BH249" s="41"/>
      <c r="BI249" s="42"/>
      <c r="BJ249" s="42"/>
      <c r="BK249" s="40"/>
      <c r="BL249" s="39"/>
      <c r="BM249" s="39"/>
      <c r="BN249" s="41"/>
    </row>
    <row r="250" spans="1:93" ht="15.75" customHeight="1" x14ac:dyDescent="0.25">
      <c r="A250" s="16"/>
      <c r="B250" s="26"/>
      <c r="C250" s="31" t="s">
        <v>250</v>
      </c>
      <c r="D250" s="32">
        <v>29.852049999999998</v>
      </c>
      <c r="E250" s="32">
        <v>21.85</v>
      </c>
      <c r="F250" s="32">
        <v>11.15</v>
      </c>
      <c r="G250" s="32">
        <v>16.55</v>
      </c>
      <c r="H250" s="32">
        <v>21.85</v>
      </c>
      <c r="I250" s="33"/>
      <c r="J250" s="34">
        <f t="shared" si="3"/>
        <v>73.194303238806057</v>
      </c>
      <c r="K250" s="34">
        <f t="shared" si="3"/>
        <v>100</v>
      </c>
      <c r="M250" s="42"/>
      <c r="N250" s="42"/>
      <c r="O250" s="42"/>
      <c r="P250" s="40"/>
      <c r="Q250" s="39"/>
      <c r="R250" s="39"/>
      <c r="S250" s="41"/>
      <c r="T250" s="42"/>
      <c r="U250" s="42"/>
      <c r="V250" s="40"/>
      <c r="W250" s="39"/>
      <c r="X250" s="39"/>
      <c r="Y250" s="41"/>
      <c r="Z250" s="42"/>
      <c r="AA250" s="42"/>
      <c r="AB250" s="40"/>
      <c r="AC250" s="39"/>
      <c r="AD250" s="39"/>
      <c r="AE250" s="41"/>
      <c r="AF250" s="42"/>
      <c r="AG250" s="42"/>
      <c r="AH250" s="40"/>
      <c r="AI250" s="39"/>
      <c r="AJ250" s="39"/>
      <c r="AK250" s="41"/>
      <c r="AL250" s="42"/>
      <c r="AM250" s="42"/>
      <c r="AN250" s="40"/>
      <c r="AO250" s="39"/>
      <c r="AP250" s="39"/>
      <c r="AQ250" s="41"/>
      <c r="AR250" s="42"/>
      <c r="AS250" s="42"/>
      <c r="AT250" s="40"/>
      <c r="AU250" s="39"/>
      <c r="AV250" s="39"/>
      <c r="AW250" s="41"/>
      <c r="AX250" s="42"/>
      <c r="AY250" s="42"/>
      <c r="AZ250" s="40"/>
      <c r="BA250" s="39"/>
      <c r="BB250" s="39"/>
      <c r="BC250" s="41"/>
      <c r="BD250" s="42"/>
      <c r="BE250" s="42"/>
      <c r="BF250" s="40"/>
      <c r="BG250" s="39"/>
      <c r="BH250" s="39"/>
      <c r="BI250" s="41"/>
      <c r="BJ250" s="42"/>
      <c r="BK250" s="42"/>
      <c r="BL250" s="40"/>
      <c r="BM250" s="39"/>
      <c r="BN250" s="39"/>
      <c r="BO250" s="41"/>
    </row>
    <row r="251" spans="1:93" ht="15.75" customHeight="1" x14ac:dyDescent="0.25">
      <c r="A251" s="55"/>
      <c r="B251" s="26"/>
      <c r="C251" s="85" t="s">
        <v>251</v>
      </c>
      <c r="D251" s="32">
        <v>685.50745900000004</v>
      </c>
      <c r="E251" s="32">
        <v>306.09162748</v>
      </c>
      <c r="F251" s="32">
        <v>58.25</v>
      </c>
      <c r="G251" s="32">
        <v>97.341943610000001</v>
      </c>
      <c r="H251" s="32">
        <v>169.55966856999999</v>
      </c>
      <c r="I251" s="37"/>
      <c r="J251" s="38">
        <f t="shared" si="3"/>
        <v>24.73491226738059</v>
      </c>
      <c r="K251" s="38">
        <f t="shared" si="3"/>
        <v>55.395069105926133</v>
      </c>
      <c r="L251" s="40"/>
      <c r="M251" s="42"/>
      <c r="N251" s="42"/>
      <c r="O251" s="40"/>
      <c r="P251" s="39"/>
      <c r="Q251" s="39"/>
      <c r="R251" s="41"/>
      <c r="S251" s="42"/>
      <c r="T251" s="42"/>
      <c r="U251" s="40"/>
      <c r="V251" s="39"/>
      <c r="W251" s="39"/>
      <c r="X251" s="41"/>
      <c r="Y251" s="42"/>
      <c r="Z251" s="42"/>
      <c r="AA251" s="40"/>
      <c r="AB251" s="39"/>
      <c r="AC251" s="39"/>
      <c r="AD251" s="41"/>
      <c r="AE251" s="42"/>
      <c r="AF251" s="42"/>
      <c r="AG251" s="40"/>
      <c r="AH251" s="39"/>
      <c r="AI251" s="39"/>
      <c r="AJ251" s="41"/>
      <c r="AK251" s="42"/>
      <c r="AL251" s="42"/>
      <c r="AM251" s="40"/>
      <c r="AN251" s="39"/>
      <c r="AO251" s="39"/>
      <c r="AP251" s="41"/>
      <c r="AQ251" s="42"/>
      <c r="AR251" s="42"/>
      <c r="AS251" s="40"/>
      <c r="AT251" s="39"/>
      <c r="AU251" s="39"/>
      <c r="AV251" s="41"/>
      <c r="AW251" s="42"/>
      <c r="AX251" s="42"/>
      <c r="AY251" s="40"/>
      <c r="AZ251" s="39"/>
      <c r="BA251" s="39"/>
      <c r="BB251" s="41"/>
      <c r="BC251" s="42"/>
      <c r="BD251" s="42"/>
      <c r="BE251" s="40"/>
      <c r="BF251" s="39"/>
      <c r="BG251" s="39"/>
      <c r="BH251" s="41"/>
      <c r="BI251" s="42"/>
      <c r="BJ251" s="42"/>
      <c r="BK251" s="40"/>
      <c r="BL251" s="39"/>
      <c r="BM251" s="39"/>
      <c r="BN251" s="41"/>
    </row>
    <row r="252" spans="1:93" ht="30" customHeight="1" x14ac:dyDescent="0.25">
      <c r="A252" s="55"/>
      <c r="B252" s="26"/>
      <c r="C252" s="86" t="s">
        <v>252</v>
      </c>
      <c r="D252" s="44">
        <v>174.03397200000001</v>
      </c>
      <c r="E252" s="44">
        <v>147.27409573999998</v>
      </c>
      <c r="F252" s="44">
        <v>0</v>
      </c>
      <c r="G252" s="44">
        <v>13.847153089999999</v>
      </c>
      <c r="H252" s="44">
        <v>81.498942689999993</v>
      </c>
      <c r="I252" s="43"/>
      <c r="J252" s="45">
        <f t="shared" si="3"/>
        <v>46.829329787404951</v>
      </c>
      <c r="K252" s="45">
        <f t="shared" si="3"/>
        <v>55.33827403963798</v>
      </c>
      <c r="L252" s="40"/>
      <c r="M252" s="40"/>
      <c r="N252" s="40"/>
      <c r="O252" s="39"/>
      <c r="P252" s="39"/>
      <c r="Q252" s="41"/>
      <c r="R252" s="42"/>
      <c r="S252" s="42"/>
      <c r="T252" s="40"/>
      <c r="U252" s="39"/>
      <c r="V252" s="39"/>
      <c r="W252" s="41"/>
      <c r="X252" s="42"/>
      <c r="Y252" s="42"/>
      <c r="Z252" s="40"/>
      <c r="AA252" s="39"/>
      <c r="AB252" s="39"/>
      <c r="AC252" s="41"/>
      <c r="AD252" s="42"/>
      <c r="AE252" s="42"/>
      <c r="AF252" s="40"/>
      <c r="AG252" s="39"/>
      <c r="AH252" s="39"/>
      <c r="AI252" s="41"/>
      <c r="AJ252" s="42"/>
      <c r="AK252" s="42"/>
      <c r="AL252" s="40"/>
      <c r="AM252" s="39"/>
      <c r="AN252" s="39"/>
      <c r="AO252" s="41"/>
      <c r="AP252" s="42"/>
      <c r="AQ252" s="42"/>
      <c r="AR252" s="40"/>
      <c r="AS252" s="39"/>
      <c r="AT252" s="39"/>
      <c r="AU252" s="41"/>
      <c r="AV252" s="42"/>
      <c r="AW252" s="42"/>
      <c r="AX252" s="40"/>
      <c r="AY252" s="39"/>
      <c r="AZ252" s="39"/>
      <c r="BA252" s="41"/>
      <c r="BB252" s="42"/>
      <c r="BC252" s="42"/>
      <c r="BD252" s="40"/>
      <c r="BE252" s="39"/>
      <c r="BF252" s="39"/>
      <c r="BG252" s="41"/>
      <c r="BH252" s="42"/>
      <c r="BI252" s="42"/>
      <c r="BJ252" s="40"/>
      <c r="BK252" s="39"/>
      <c r="BL252" s="39"/>
      <c r="BM252" s="41"/>
    </row>
    <row r="253" spans="1:93" ht="15.75" customHeight="1" x14ac:dyDescent="0.25">
      <c r="A253" s="35"/>
      <c r="B253" s="78" t="s">
        <v>253</v>
      </c>
      <c r="C253" s="63"/>
      <c r="D253" s="23">
        <f>+SUM(D254:D255)</f>
        <v>12219.729432</v>
      </c>
      <c r="E253" s="23">
        <f>+SUM(E254:E255)</f>
        <v>3998.5069911199989</v>
      </c>
      <c r="F253" s="23">
        <f>+SUM(F254:F255)</f>
        <v>2464.0121021000004</v>
      </c>
      <c r="G253" s="23">
        <f>+SUM(G254:G255)</f>
        <v>3176.1273071000001</v>
      </c>
      <c r="H253" s="23">
        <f>+SUM(H254:H255)</f>
        <v>3813.0166314900002</v>
      </c>
      <c r="I253" s="63"/>
      <c r="J253" s="79">
        <f t="shared" si="3"/>
        <v>31.203772986206985</v>
      </c>
      <c r="K253" s="79">
        <f t="shared" si="3"/>
        <v>95.361009495745762</v>
      </c>
      <c r="L253" s="39"/>
      <c r="M253" s="39"/>
      <c r="N253" s="39"/>
      <c r="O253" s="41"/>
      <c r="P253" s="42"/>
      <c r="Q253" s="42"/>
      <c r="R253" s="40"/>
      <c r="S253" s="39"/>
      <c r="T253" s="39"/>
      <c r="U253" s="41"/>
      <c r="V253" s="42"/>
      <c r="W253" s="42"/>
      <c r="X253" s="40"/>
      <c r="Y253" s="39"/>
      <c r="Z253" s="39"/>
      <c r="AA253" s="41"/>
      <c r="AB253" s="42"/>
      <c r="AC253" s="42"/>
      <c r="AD253" s="40"/>
      <c r="AE253" s="39"/>
      <c r="AF253" s="39"/>
      <c r="AG253" s="41"/>
      <c r="AH253" s="42"/>
      <c r="AI253" s="42"/>
      <c r="AJ253" s="40"/>
      <c r="AK253" s="39"/>
      <c r="AL253" s="39"/>
      <c r="AM253" s="41"/>
      <c r="AN253" s="42"/>
      <c r="AO253" s="42"/>
      <c r="AP253" s="40"/>
      <c r="AQ253" s="39"/>
      <c r="AR253" s="39"/>
      <c r="AS253" s="41"/>
      <c r="AT253" s="42"/>
      <c r="AU253" s="42"/>
      <c r="AV253" s="40"/>
      <c r="AW253" s="39"/>
      <c r="AX253" s="39"/>
      <c r="AY253" s="41"/>
      <c r="AZ253" s="42"/>
      <c r="BA253" s="42"/>
      <c r="BB253" s="40"/>
      <c r="BC253" s="39"/>
      <c r="BD253" s="39"/>
      <c r="BE253" s="41"/>
      <c r="BF253" s="42"/>
      <c r="BG253" s="42"/>
      <c r="BH253" s="40"/>
      <c r="BI253" s="39"/>
      <c r="BJ253" s="39"/>
      <c r="BK253" s="41"/>
      <c r="BL253" s="42"/>
      <c r="BM253" s="42"/>
      <c r="BN253" s="40"/>
      <c r="BO253" s="39"/>
      <c r="BP253" s="39"/>
      <c r="BQ253" s="41"/>
      <c r="BR253" s="42"/>
      <c r="BS253" s="42"/>
      <c r="BT253" s="40"/>
      <c r="BU253" s="39"/>
      <c r="BV253" s="39"/>
      <c r="BW253" s="41"/>
      <c r="BX253" s="42"/>
      <c r="BY253" s="42"/>
      <c r="BZ253" s="40"/>
      <c r="CA253" s="39"/>
      <c r="CB253" s="39"/>
      <c r="CC253" s="41"/>
      <c r="CD253" s="42"/>
      <c r="CE253" s="42"/>
      <c r="CF253" s="40"/>
      <c r="CG253" s="39"/>
      <c r="CH253" s="39"/>
      <c r="CI253" s="41"/>
      <c r="CJ253" s="42"/>
      <c r="CK253" s="42"/>
      <c r="CL253" s="40"/>
      <c r="CM253" s="39"/>
      <c r="CN253" s="39"/>
      <c r="CO253" s="41"/>
    </row>
    <row r="254" spans="1:93" ht="15.75" customHeight="1" x14ac:dyDescent="0.25">
      <c r="A254" s="87"/>
      <c r="B254" s="88"/>
      <c r="C254" s="27" t="s">
        <v>254</v>
      </c>
      <c r="D254" s="28">
        <v>10000.434010999999</v>
      </c>
      <c r="E254" s="28">
        <v>3286.5787596399991</v>
      </c>
      <c r="F254" s="28">
        <v>2043.3002136400005</v>
      </c>
      <c r="G254" s="28">
        <v>2620.8102623499999</v>
      </c>
      <c r="H254" s="28">
        <v>3153.95296147</v>
      </c>
      <c r="I254" s="27"/>
      <c r="J254" s="89">
        <f t="shared" si="3"/>
        <v>31.538160823828271</v>
      </c>
      <c r="K254" s="89">
        <f t="shared" si="3"/>
        <v>95.964624374785217</v>
      </c>
      <c r="L254" s="41"/>
      <c r="M254" s="42"/>
      <c r="N254" s="42"/>
      <c r="O254" s="40"/>
      <c r="P254" s="39"/>
      <c r="Q254" s="39"/>
      <c r="R254" s="41"/>
      <c r="S254" s="42"/>
      <c r="T254" s="42"/>
      <c r="U254" s="40"/>
      <c r="V254" s="39"/>
      <c r="W254" s="39"/>
      <c r="X254" s="41"/>
      <c r="Y254" s="42"/>
      <c r="Z254" s="42"/>
      <c r="AA254" s="40"/>
      <c r="AB254" s="39"/>
      <c r="AC254" s="39"/>
      <c r="AD254" s="41"/>
      <c r="AE254" s="42"/>
      <c r="AF254" s="42"/>
      <c r="AG254" s="40"/>
      <c r="AH254" s="39"/>
      <c r="AI254" s="39"/>
      <c r="AJ254" s="41"/>
      <c r="AK254" s="42"/>
      <c r="AL254" s="42"/>
      <c r="AM254" s="40"/>
      <c r="AN254" s="39"/>
      <c r="AO254" s="39"/>
      <c r="AP254" s="41"/>
      <c r="AQ254" s="42"/>
      <c r="AR254" s="42"/>
      <c r="AS254" s="40"/>
      <c r="AT254" s="39"/>
      <c r="AU254" s="39"/>
      <c r="AV254" s="41"/>
      <c r="AW254" s="42"/>
      <c r="AX254" s="42"/>
      <c r="AY254" s="40"/>
      <c r="AZ254" s="39"/>
      <c r="BA254" s="39"/>
      <c r="BB254" s="41"/>
      <c r="BC254" s="42"/>
      <c r="BD254" s="42"/>
      <c r="BE254" s="40"/>
      <c r="BF254" s="39"/>
      <c r="BG254" s="39"/>
      <c r="BH254" s="41"/>
      <c r="BI254" s="42"/>
      <c r="BJ254" s="42"/>
      <c r="BK254" s="40"/>
      <c r="BL254" s="39"/>
      <c r="BM254" s="39"/>
      <c r="BN254" s="41"/>
    </row>
    <row r="255" spans="1:93" ht="30" customHeight="1" x14ac:dyDescent="0.25">
      <c r="A255" s="87"/>
      <c r="B255" s="88"/>
      <c r="C255" s="46" t="s">
        <v>255</v>
      </c>
      <c r="D255" s="44">
        <v>2219.2954209999998</v>
      </c>
      <c r="E255" s="44">
        <v>711.92823148000002</v>
      </c>
      <c r="F255" s="44">
        <v>420.7118884599999</v>
      </c>
      <c r="G255" s="44">
        <v>555.31704475000015</v>
      </c>
      <c r="H255" s="44">
        <v>659.06367002000013</v>
      </c>
      <c r="I255" s="46"/>
      <c r="J255" s="90">
        <f t="shared" ref="J255:K304" si="4">+IF(D255=0,"n.a.",IF(ABS((($H255/D255)*100)&gt;500),"-o-",((($H255/D255)*100))))</f>
        <v>29.696977868905368</v>
      </c>
      <c r="K255" s="90">
        <f t="shared" si="4"/>
        <v>92.574453558316989</v>
      </c>
      <c r="L255" s="41"/>
      <c r="M255" s="42"/>
      <c r="N255" s="42"/>
      <c r="O255" s="40"/>
      <c r="P255" s="39"/>
      <c r="Q255" s="39"/>
      <c r="R255" s="41"/>
      <c r="S255" s="42"/>
      <c r="T255" s="42"/>
      <c r="U255" s="40"/>
      <c r="V255" s="39"/>
      <c r="W255" s="39"/>
      <c r="X255" s="41"/>
      <c r="Y255" s="42"/>
      <c r="Z255" s="42"/>
      <c r="AA255" s="40"/>
      <c r="AB255" s="39"/>
      <c r="AC255" s="39"/>
      <c r="AD255" s="41"/>
      <c r="AE255" s="42"/>
      <c r="AF255" s="42"/>
      <c r="AG255" s="40"/>
      <c r="AH255" s="39"/>
      <c r="AI255" s="39"/>
      <c r="AJ255" s="41"/>
      <c r="AK255" s="42"/>
      <c r="AL255" s="42"/>
      <c r="AM255" s="40"/>
      <c r="AN255" s="39"/>
      <c r="AO255" s="39"/>
      <c r="AP255" s="41"/>
      <c r="AQ255" s="42"/>
      <c r="AR255" s="42"/>
      <c r="AS255" s="40"/>
      <c r="AT255" s="39"/>
      <c r="AU255" s="39"/>
      <c r="AV255" s="41"/>
      <c r="AW255" s="42"/>
      <c r="AX255" s="42"/>
      <c r="AY255" s="40"/>
      <c r="AZ255" s="39"/>
      <c r="BA255" s="39"/>
      <c r="BB255" s="41"/>
      <c r="BC255" s="42"/>
      <c r="BD255" s="42"/>
      <c r="BE255" s="40"/>
      <c r="BF255" s="39"/>
      <c r="BG255" s="39"/>
      <c r="BH255" s="41"/>
      <c r="BI255" s="42"/>
      <c r="BJ255" s="42"/>
      <c r="BK255" s="40"/>
      <c r="BL255" s="39"/>
      <c r="BM255" s="39"/>
      <c r="BN255" s="41"/>
    </row>
    <row r="256" spans="1:93" ht="15.75" customHeight="1" x14ac:dyDescent="0.25">
      <c r="A256" s="55"/>
      <c r="B256" s="22" t="s">
        <v>256</v>
      </c>
      <c r="C256" s="91"/>
      <c r="D256" s="23">
        <f>+SUM(D257:D257)</f>
        <v>9319.2999999999993</v>
      </c>
      <c r="E256" s="23">
        <f>+SUM(E257:E257)</f>
        <v>4174.4731220000003</v>
      </c>
      <c r="F256" s="23">
        <f>+SUM(F257:F257)</f>
        <v>2819.1873439999999</v>
      </c>
      <c r="G256" s="23">
        <f>+SUM(G257:G257)</f>
        <v>3582.9847089999998</v>
      </c>
      <c r="H256" s="23">
        <f>+SUM(H257:H257)</f>
        <v>4174.4731220000003</v>
      </c>
      <c r="I256" s="63"/>
      <c r="J256" s="79">
        <f t="shared" si="4"/>
        <v>44.79384848647431</v>
      </c>
      <c r="K256" s="79">
        <f t="shared" si="4"/>
        <v>100</v>
      </c>
      <c r="L256" s="40"/>
      <c r="M256" s="42"/>
      <c r="N256" s="42"/>
      <c r="O256" s="40"/>
      <c r="P256" s="39"/>
      <c r="Q256" s="39"/>
      <c r="R256" s="41"/>
      <c r="S256" s="42"/>
      <c r="T256" s="42"/>
      <c r="U256" s="40"/>
      <c r="V256" s="39"/>
      <c r="W256" s="39"/>
      <c r="X256" s="41"/>
      <c r="Y256" s="42"/>
      <c r="Z256" s="42"/>
      <c r="AA256" s="40"/>
      <c r="AB256" s="39"/>
      <c r="AC256" s="39"/>
      <c r="AD256" s="41"/>
      <c r="AE256" s="42"/>
      <c r="AF256" s="42"/>
      <c r="AG256" s="40"/>
      <c r="AH256" s="39"/>
      <c r="AI256" s="39"/>
      <c r="AJ256" s="41"/>
      <c r="AK256" s="42"/>
      <c r="AL256" s="42"/>
      <c r="AM256" s="40"/>
      <c r="AN256" s="39"/>
      <c r="AO256" s="39"/>
      <c r="AP256" s="41"/>
      <c r="AQ256" s="42"/>
      <c r="AR256" s="42"/>
      <c r="AS256" s="40"/>
      <c r="AT256" s="39"/>
      <c r="AU256" s="39"/>
      <c r="AV256" s="41"/>
      <c r="AW256" s="42"/>
      <c r="AX256" s="42"/>
      <c r="AY256" s="40"/>
      <c r="AZ256" s="39"/>
      <c r="BA256" s="39"/>
      <c r="BB256" s="41"/>
      <c r="BC256" s="42"/>
      <c r="BD256" s="42"/>
      <c r="BE256" s="40"/>
      <c r="BF256" s="39"/>
      <c r="BG256" s="39"/>
      <c r="BH256" s="41"/>
      <c r="BI256" s="42"/>
      <c r="BJ256" s="42"/>
      <c r="BK256" s="40"/>
      <c r="BL256" s="39"/>
      <c r="BM256" s="39"/>
      <c r="BN256" s="41"/>
    </row>
    <row r="257" spans="1:66" ht="15.75" customHeight="1" x14ac:dyDescent="0.25">
      <c r="A257" s="55"/>
      <c r="B257" s="26"/>
      <c r="C257" s="92" t="s">
        <v>257</v>
      </c>
      <c r="D257" s="48">
        <v>9319.2999999999993</v>
      </c>
      <c r="E257" s="48">
        <v>4174.4731220000003</v>
      </c>
      <c r="F257" s="48">
        <v>2819.1873439999999</v>
      </c>
      <c r="G257" s="48">
        <v>3582.9847089999998</v>
      </c>
      <c r="H257" s="48">
        <v>4174.4731220000003</v>
      </c>
      <c r="I257" s="42"/>
      <c r="J257" s="93">
        <f t="shared" si="4"/>
        <v>44.79384848647431</v>
      </c>
      <c r="K257" s="93">
        <f t="shared" si="4"/>
        <v>100</v>
      </c>
      <c r="L257" s="40"/>
      <c r="M257" s="42"/>
      <c r="N257" s="42"/>
      <c r="O257" s="40"/>
      <c r="P257" s="39"/>
      <c r="Q257" s="39"/>
      <c r="R257" s="41"/>
      <c r="S257" s="42"/>
      <c r="T257" s="42"/>
      <c r="U257" s="40"/>
      <c r="V257" s="39"/>
      <c r="W257" s="39"/>
      <c r="X257" s="41"/>
      <c r="Y257" s="42"/>
      <c r="Z257" s="42"/>
      <c r="AA257" s="40"/>
      <c r="AB257" s="39"/>
      <c r="AC257" s="39"/>
      <c r="AD257" s="41"/>
      <c r="AE257" s="42"/>
      <c r="AF257" s="42"/>
      <c r="AG257" s="40"/>
      <c r="AH257" s="39"/>
      <c r="AI257" s="39"/>
      <c r="AJ257" s="41"/>
      <c r="AK257" s="42"/>
      <c r="AL257" s="42"/>
      <c r="AM257" s="40"/>
      <c r="AN257" s="39"/>
      <c r="AO257" s="39"/>
      <c r="AP257" s="41"/>
      <c r="AQ257" s="42"/>
      <c r="AR257" s="42"/>
      <c r="AS257" s="40"/>
      <c r="AT257" s="39"/>
      <c r="AU257" s="39"/>
      <c r="AV257" s="41"/>
      <c r="AW257" s="42"/>
      <c r="AX257" s="42"/>
      <c r="AY257" s="40"/>
      <c r="AZ257" s="39"/>
      <c r="BA257" s="39"/>
      <c r="BB257" s="41"/>
      <c r="BC257" s="42"/>
      <c r="BD257" s="42"/>
      <c r="BE257" s="40"/>
      <c r="BF257" s="39"/>
      <c r="BG257" s="39"/>
      <c r="BH257" s="41"/>
      <c r="BI257" s="42"/>
      <c r="BJ257" s="42"/>
      <c r="BK257" s="40"/>
      <c r="BL257" s="39"/>
      <c r="BM257" s="39"/>
      <c r="BN257" s="41"/>
    </row>
    <row r="258" spans="1:66" ht="15.75" customHeight="1" x14ac:dyDescent="0.25">
      <c r="A258" s="55"/>
      <c r="B258" s="22" t="s">
        <v>258</v>
      </c>
      <c r="C258" s="91"/>
      <c r="D258" s="23">
        <f>+D259+SUM(D263:D278)</f>
        <v>106790.57414200001</v>
      </c>
      <c r="E258" s="23">
        <f>+E259+SUM(E263:E278)</f>
        <v>52781.177393310005</v>
      </c>
      <c r="F258" s="23">
        <f>+F259+SUM(F263:F278)</f>
        <v>33455.769918550002</v>
      </c>
      <c r="G258" s="23">
        <f>+G259+SUM(G263:G278)</f>
        <v>42266.898401519997</v>
      </c>
      <c r="H258" s="23">
        <f>+H259+SUM(H263:H278)</f>
        <v>51844.251982880007</v>
      </c>
      <c r="I258" s="63"/>
      <c r="J258" s="79">
        <f t="shared" si="4"/>
        <v>48.547591769609198</v>
      </c>
      <c r="K258" s="79">
        <f t="shared" si="4"/>
        <v>98.224887248254618</v>
      </c>
      <c r="L258" s="40"/>
      <c r="M258" s="42"/>
      <c r="N258" s="42"/>
      <c r="O258" s="40"/>
      <c r="P258" s="39"/>
      <c r="Q258" s="39"/>
      <c r="R258" s="41"/>
      <c r="S258" s="42"/>
      <c r="T258" s="42"/>
      <c r="U258" s="40"/>
      <c r="V258" s="39"/>
      <c r="W258" s="39"/>
      <c r="X258" s="41"/>
      <c r="Y258" s="42"/>
      <c r="Z258" s="42"/>
      <c r="AA258" s="40"/>
      <c r="AB258" s="39"/>
      <c r="AC258" s="39"/>
      <c r="AD258" s="41"/>
      <c r="AE258" s="42"/>
      <c r="AF258" s="42"/>
      <c r="AG258" s="40"/>
      <c r="AH258" s="39"/>
      <c r="AI258" s="39"/>
      <c r="AJ258" s="41"/>
      <c r="AK258" s="42"/>
      <c r="AL258" s="42"/>
      <c r="AM258" s="40"/>
      <c r="AN258" s="39"/>
      <c r="AO258" s="39"/>
      <c r="AP258" s="41"/>
      <c r="AQ258" s="42"/>
      <c r="AR258" s="42"/>
      <c r="AS258" s="40"/>
      <c r="AT258" s="39"/>
      <c r="AU258" s="39"/>
      <c r="AV258" s="41"/>
      <c r="AW258" s="42"/>
      <c r="AX258" s="42"/>
      <c r="AY258" s="40"/>
      <c r="AZ258" s="39"/>
      <c r="BA258" s="39"/>
      <c r="BB258" s="41"/>
      <c r="BC258" s="42"/>
      <c r="BD258" s="42"/>
      <c r="BE258" s="40"/>
      <c r="BF258" s="39"/>
      <c r="BG258" s="39"/>
      <c r="BH258" s="41"/>
      <c r="BI258" s="42"/>
      <c r="BJ258" s="42"/>
      <c r="BK258" s="40"/>
      <c r="BL258" s="39"/>
      <c r="BM258" s="39"/>
      <c r="BN258" s="41"/>
    </row>
    <row r="259" spans="1:66" ht="15.75" customHeight="1" x14ac:dyDescent="0.25">
      <c r="A259" s="55"/>
      <c r="B259" s="26"/>
      <c r="C259" s="94" t="s">
        <v>145</v>
      </c>
      <c r="D259" s="51">
        <f>+SUM(D260:D262)</f>
        <v>39075.831378000003</v>
      </c>
      <c r="E259" s="51">
        <f>+SUM(E260:E262)</f>
        <v>17521.03083367</v>
      </c>
      <c r="F259" s="51">
        <f>+SUM(F260:F262)</f>
        <v>11046.535736100001</v>
      </c>
      <c r="G259" s="51">
        <f>+SUM(G260:G262)</f>
        <v>12168.25116747</v>
      </c>
      <c r="H259" s="51">
        <f>+SUM(H260:H262)</f>
        <v>17437.650604410002</v>
      </c>
      <c r="I259" s="67"/>
      <c r="J259" s="82">
        <f t="shared" si="4"/>
        <v>44.625155727915072</v>
      </c>
      <c r="K259" s="82">
        <f t="shared" si="4"/>
        <v>99.524113449422359</v>
      </c>
      <c r="L259" s="40"/>
      <c r="M259" s="42"/>
      <c r="N259" s="42"/>
      <c r="O259" s="40"/>
      <c r="P259" s="39"/>
      <c r="Q259" s="39"/>
      <c r="R259" s="41"/>
      <c r="S259" s="42"/>
      <c r="T259" s="42"/>
      <c r="U259" s="40"/>
      <c r="V259" s="39"/>
      <c r="W259" s="39"/>
      <c r="X259" s="41"/>
      <c r="Y259" s="42"/>
      <c r="Z259" s="42"/>
      <c r="AA259" s="40"/>
      <c r="AB259" s="39"/>
      <c r="AC259" s="39"/>
      <c r="AD259" s="41"/>
      <c r="AE259" s="42"/>
      <c r="AF259" s="42"/>
      <c r="AG259" s="40"/>
      <c r="AH259" s="39"/>
      <c r="AI259" s="39"/>
      <c r="AJ259" s="41"/>
      <c r="AK259" s="42"/>
      <c r="AL259" s="42"/>
      <c r="AM259" s="40"/>
      <c r="AN259" s="39"/>
      <c r="AO259" s="39"/>
      <c r="AP259" s="41"/>
      <c r="AQ259" s="42"/>
      <c r="AR259" s="42"/>
      <c r="AS259" s="40"/>
      <c r="AT259" s="39"/>
      <c r="AU259" s="39"/>
      <c r="AV259" s="41"/>
      <c r="AW259" s="42"/>
      <c r="AX259" s="42"/>
      <c r="AY259" s="40"/>
      <c r="AZ259" s="39"/>
      <c r="BA259" s="39"/>
      <c r="BB259" s="41"/>
      <c r="BC259" s="42"/>
      <c r="BD259" s="42"/>
      <c r="BE259" s="40"/>
      <c r="BF259" s="39"/>
      <c r="BG259" s="39"/>
      <c r="BH259" s="41"/>
      <c r="BI259" s="42"/>
      <c r="BJ259" s="42"/>
      <c r="BK259" s="40"/>
      <c r="BL259" s="39"/>
      <c r="BM259" s="39"/>
      <c r="BN259" s="41"/>
    </row>
    <row r="260" spans="1:66" ht="15.75" customHeight="1" x14ac:dyDescent="0.25">
      <c r="A260" s="55"/>
      <c r="B260" s="26"/>
      <c r="C260" s="95" t="s">
        <v>145</v>
      </c>
      <c r="D260" s="32">
        <v>38551.823703000002</v>
      </c>
      <c r="E260" s="32">
        <v>17362.082376870003</v>
      </c>
      <c r="F260" s="32">
        <v>10970.219569230001</v>
      </c>
      <c r="G260" s="32">
        <v>12063.70116318</v>
      </c>
      <c r="H260" s="32">
        <v>17311.450161260003</v>
      </c>
      <c r="I260" s="37"/>
      <c r="J260" s="38">
        <f t="shared" si="4"/>
        <v>44.904361190863384</v>
      </c>
      <c r="K260" s="38">
        <f t="shared" si="4"/>
        <v>99.708374753033937</v>
      </c>
      <c r="L260" s="40"/>
      <c r="M260" s="42"/>
      <c r="N260" s="42"/>
      <c r="O260" s="40"/>
      <c r="P260" s="39"/>
      <c r="Q260" s="39"/>
      <c r="R260" s="41"/>
      <c r="S260" s="42"/>
      <c r="T260" s="42"/>
      <c r="U260" s="40"/>
      <c r="V260" s="39"/>
      <c r="W260" s="39"/>
      <c r="X260" s="41"/>
      <c r="Y260" s="42"/>
      <c r="Z260" s="42"/>
      <c r="AA260" s="40"/>
      <c r="AB260" s="39"/>
      <c r="AC260" s="39"/>
      <c r="AD260" s="41"/>
      <c r="AE260" s="42"/>
      <c r="AF260" s="42"/>
      <c r="AG260" s="40"/>
      <c r="AH260" s="39"/>
      <c r="AI260" s="39"/>
      <c r="AJ260" s="41"/>
      <c r="AK260" s="42"/>
      <c r="AL260" s="42"/>
      <c r="AM260" s="40"/>
      <c r="AN260" s="39"/>
      <c r="AO260" s="39"/>
      <c r="AP260" s="41"/>
      <c r="AQ260" s="42"/>
      <c r="AR260" s="42"/>
      <c r="AS260" s="40"/>
      <c r="AT260" s="39"/>
      <c r="AU260" s="39"/>
      <c r="AV260" s="41"/>
      <c r="AW260" s="42"/>
      <c r="AX260" s="42"/>
      <c r="AY260" s="40"/>
      <c r="AZ260" s="39"/>
      <c r="BA260" s="39"/>
      <c r="BB260" s="41"/>
      <c r="BC260" s="42"/>
      <c r="BD260" s="42"/>
      <c r="BE260" s="40"/>
      <c r="BF260" s="39"/>
      <c r="BG260" s="39"/>
      <c r="BH260" s="41"/>
      <c r="BI260" s="42"/>
      <c r="BJ260" s="42"/>
      <c r="BK260" s="40"/>
      <c r="BL260" s="39"/>
      <c r="BM260" s="39"/>
      <c r="BN260" s="41"/>
    </row>
    <row r="261" spans="1:66" ht="15.75" customHeight="1" x14ac:dyDescent="0.25">
      <c r="A261" s="55"/>
      <c r="B261" s="26"/>
      <c r="C261" s="95" t="s">
        <v>43</v>
      </c>
      <c r="D261" s="32">
        <v>493.22024199999998</v>
      </c>
      <c r="E261" s="32">
        <v>150.32697580000007</v>
      </c>
      <c r="F261" s="32">
        <v>72.101888530000025</v>
      </c>
      <c r="G261" s="32">
        <v>99.189372200000037</v>
      </c>
      <c r="H261" s="32">
        <v>119.92665004000001</v>
      </c>
      <c r="I261" s="37"/>
      <c r="J261" s="38">
        <f t="shared" si="4"/>
        <v>24.315030046962267</v>
      </c>
      <c r="K261" s="38">
        <f t="shared" si="4"/>
        <v>79.777198604430353</v>
      </c>
      <c r="L261" s="40"/>
      <c r="M261" s="40"/>
      <c r="N261" s="40"/>
      <c r="O261" s="39"/>
      <c r="P261" s="39"/>
      <c r="Q261" s="41"/>
      <c r="R261" s="42"/>
      <c r="S261" s="42"/>
      <c r="T261" s="40"/>
      <c r="U261" s="39"/>
      <c r="V261" s="39"/>
      <c r="W261" s="41"/>
      <c r="X261" s="42"/>
      <c r="Y261" s="42"/>
      <c r="Z261" s="40"/>
      <c r="AA261" s="39"/>
      <c r="AB261" s="39"/>
      <c r="AC261" s="41"/>
      <c r="AD261" s="42"/>
      <c r="AE261" s="42"/>
      <c r="AF261" s="40"/>
      <c r="AG261" s="39"/>
      <c r="AH261" s="39"/>
      <c r="AI261" s="41"/>
      <c r="AJ261" s="42"/>
      <c r="AK261" s="42"/>
      <c r="AL261" s="40"/>
      <c r="AM261" s="39"/>
      <c r="AN261" s="39"/>
      <c r="AO261" s="41"/>
      <c r="AP261" s="42"/>
      <c r="AQ261" s="42"/>
      <c r="AR261" s="40"/>
      <c r="AS261" s="39"/>
      <c r="AT261" s="39"/>
      <c r="AU261" s="41"/>
      <c r="AV261" s="42"/>
      <c r="AW261" s="42"/>
      <c r="AX261" s="40"/>
      <c r="AY261" s="39"/>
      <c r="AZ261" s="39"/>
      <c r="BA261" s="41"/>
      <c r="BB261" s="42"/>
      <c r="BC261" s="42"/>
      <c r="BD261" s="40"/>
      <c r="BE261" s="39"/>
      <c r="BF261" s="39"/>
      <c r="BG261" s="41"/>
      <c r="BH261" s="42"/>
      <c r="BI261" s="42"/>
      <c r="BJ261" s="40"/>
      <c r="BK261" s="39"/>
      <c r="BL261" s="39"/>
      <c r="BM261" s="41"/>
    </row>
    <row r="262" spans="1:66" ht="15.75" customHeight="1" x14ac:dyDescent="0.25">
      <c r="A262" s="55"/>
      <c r="B262" s="26"/>
      <c r="C262" s="95" t="s">
        <v>44</v>
      </c>
      <c r="D262" s="32">
        <v>30.787433</v>
      </c>
      <c r="E262" s="32">
        <v>8.6214809999999993</v>
      </c>
      <c r="F262" s="32">
        <v>4.2142783400000008</v>
      </c>
      <c r="G262" s="32">
        <v>5.3606320899999993</v>
      </c>
      <c r="H262" s="32">
        <v>6.2737931099999997</v>
      </c>
      <c r="I262" s="37"/>
      <c r="J262" s="38">
        <f t="shared" si="4"/>
        <v>20.377772677572693</v>
      </c>
      <c r="K262" s="38">
        <f t="shared" si="4"/>
        <v>72.769320143488116</v>
      </c>
      <c r="L262" s="40"/>
    </row>
    <row r="263" spans="1:66" ht="30" customHeight="1" x14ac:dyDescent="0.25">
      <c r="A263" s="35"/>
      <c r="B263" s="36"/>
      <c r="C263" s="37" t="s">
        <v>259</v>
      </c>
      <c r="D263" s="32">
        <v>2183.1603869999999</v>
      </c>
      <c r="E263" s="32">
        <v>2183.1603869999999</v>
      </c>
      <c r="F263" s="32">
        <v>1555</v>
      </c>
      <c r="G263" s="32">
        <v>2183.1603869999999</v>
      </c>
      <c r="H263" s="32">
        <v>2183.1603869999999</v>
      </c>
      <c r="I263" s="37"/>
      <c r="J263" s="38">
        <f t="shared" si="4"/>
        <v>100</v>
      </c>
      <c r="K263" s="38">
        <f t="shared" si="4"/>
        <v>100</v>
      </c>
      <c r="L263" s="39"/>
    </row>
    <row r="264" spans="1:66" ht="15.75" customHeight="1" x14ac:dyDescent="0.25">
      <c r="A264" s="16"/>
      <c r="B264" s="26"/>
      <c r="C264" s="31" t="s">
        <v>260</v>
      </c>
      <c r="D264" s="32">
        <v>301.15570300000002</v>
      </c>
      <c r="E264" s="32">
        <v>167.87174546</v>
      </c>
      <c r="F264" s="32">
        <v>112.95128917999997</v>
      </c>
      <c r="G264" s="32">
        <v>142.58457226999997</v>
      </c>
      <c r="H264" s="32">
        <v>167.87174546</v>
      </c>
      <c r="I264" s="33"/>
      <c r="J264" s="34">
        <f t="shared" si="4"/>
        <v>55.742509202955382</v>
      </c>
      <c r="K264" s="34">
        <f t="shared" si="4"/>
        <v>100</v>
      </c>
      <c r="M264" s="42"/>
      <c r="N264" s="42"/>
      <c r="O264" s="40"/>
      <c r="P264" s="39"/>
      <c r="Q264" s="39"/>
      <c r="R264" s="41"/>
      <c r="S264" s="42"/>
      <c r="T264" s="42"/>
      <c r="U264" s="40"/>
      <c r="V264" s="39"/>
      <c r="W264" s="39"/>
      <c r="X264" s="41"/>
      <c r="Y264" s="42"/>
      <c r="Z264" s="42"/>
      <c r="AA264" s="40"/>
      <c r="AB264" s="39"/>
      <c r="AC264" s="39"/>
      <c r="AD264" s="41"/>
      <c r="AE264" s="42"/>
      <c r="AF264" s="42"/>
      <c r="AG264" s="40"/>
      <c r="AH264" s="39"/>
      <c r="AI264" s="39"/>
      <c r="AJ264" s="41"/>
      <c r="AK264" s="42"/>
      <c r="AL264" s="42"/>
      <c r="AM264" s="40"/>
      <c r="AN264" s="39"/>
      <c r="AO264" s="39"/>
      <c r="AP264" s="41"/>
      <c r="AQ264" s="42"/>
      <c r="AR264" s="42"/>
      <c r="AS264" s="40"/>
      <c r="AT264" s="39"/>
      <c r="AU264" s="39"/>
      <c r="AV264" s="41"/>
      <c r="AW264" s="42"/>
      <c r="AX264" s="42"/>
      <c r="AY264" s="40"/>
      <c r="AZ264" s="39"/>
      <c r="BA264" s="39"/>
      <c r="BB264" s="41"/>
      <c r="BC264" s="42"/>
      <c r="BD264" s="42"/>
      <c r="BE264" s="40"/>
      <c r="BF264" s="39"/>
      <c r="BG264" s="39"/>
      <c r="BH264" s="41"/>
      <c r="BI264" s="42"/>
      <c r="BJ264" s="42"/>
      <c r="BK264" s="40"/>
      <c r="BL264" s="39"/>
      <c r="BM264" s="39"/>
      <c r="BN264" s="41"/>
    </row>
    <row r="265" spans="1:66" ht="30" customHeight="1" x14ac:dyDescent="0.25">
      <c r="A265" s="55"/>
      <c r="B265" s="26"/>
      <c r="C265" s="96" t="s">
        <v>261</v>
      </c>
      <c r="D265" s="28">
        <v>1128.0597499999999</v>
      </c>
      <c r="E265" s="28">
        <v>1128.0597499999999</v>
      </c>
      <c r="F265" s="28">
        <v>1128.0597499999999</v>
      </c>
      <c r="G265" s="28">
        <v>1128.0597499999999</v>
      </c>
      <c r="H265" s="28">
        <v>1128.0597499999999</v>
      </c>
      <c r="I265" s="80"/>
      <c r="J265" s="81">
        <f t="shared" si="4"/>
        <v>100</v>
      </c>
      <c r="K265" s="81">
        <f t="shared" si="4"/>
        <v>100</v>
      </c>
      <c r="L265" s="40"/>
      <c r="M265" s="42"/>
      <c r="N265" s="42"/>
      <c r="O265" s="40"/>
      <c r="P265" s="39"/>
      <c r="Q265" s="39"/>
      <c r="R265" s="41"/>
      <c r="S265" s="42"/>
      <c r="T265" s="42"/>
      <c r="U265" s="40"/>
      <c r="V265" s="39"/>
      <c r="W265" s="39"/>
      <c r="X265" s="41"/>
      <c r="Y265" s="42"/>
      <c r="Z265" s="42"/>
      <c r="AA265" s="40"/>
      <c r="AB265" s="39"/>
      <c r="AC265" s="39"/>
      <c r="AD265" s="41"/>
      <c r="AE265" s="42"/>
      <c r="AF265" s="42"/>
      <c r="AG265" s="40"/>
      <c r="AH265" s="39"/>
      <c r="AI265" s="39"/>
      <c r="AJ265" s="41"/>
      <c r="AK265" s="42"/>
      <c r="AL265" s="42"/>
      <c r="AM265" s="40"/>
      <c r="AN265" s="39"/>
      <c r="AO265" s="39"/>
      <c r="AP265" s="41"/>
      <c r="AQ265" s="42"/>
      <c r="AR265" s="42"/>
      <c r="AS265" s="40"/>
      <c r="AT265" s="39"/>
      <c r="AU265" s="39"/>
      <c r="AV265" s="41"/>
      <c r="AW265" s="42"/>
      <c r="AX265" s="42"/>
      <c r="AY265" s="40"/>
      <c r="AZ265" s="39"/>
      <c r="BA265" s="39"/>
      <c r="BB265" s="41"/>
      <c r="BC265" s="42"/>
      <c r="BD265" s="42"/>
      <c r="BE265" s="40"/>
      <c r="BF265" s="39"/>
      <c r="BG265" s="39"/>
      <c r="BH265" s="41"/>
      <c r="BI265" s="42"/>
      <c r="BJ265" s="42"/>
      <c r="BK265" s="40"/>
      <c r="BL265" s="39"/>
      <c r="BM265" s="39"/>
      <c r="BN265" s="41"/>
    </row>
    <row r="266" spans="1:66" ht="30" customHeight="1" x14ac:dyDescent="0.25">
      <c r="A266" s="55"/>
      <c r="B266" s="26"/>
      <c r="C266" s="85" t="s">
        <v>262</v>
      </c>
      <c r="D266" s="32">
        <v>1929.4378200000001</v>
      </c>
      <c r="E266" s="32">
        <v>1661.7168852899999</v>
      </c>
      <c r="F266" s="32">
        <v>1081.7550000000001</v>
      </c>
      <c r="G266" s="32">
        <v>1522.0350000000001</v>
      </c>
      <c r="H266" s="32">
        <v>1522.0350000000001</v>
      </c>
      <c r="I266" s="37"/>
      <c r="J266" s="38">
        <f t="shared" si="4"/>
        <v>78.884895083066226</v>
      </c>
      <c r="K266" s="38">
        <f t="shared" si="4"/>
        <v>91.594122529144144</v>
      </c>
      <c r="L266" s="40"/>
      <c r="M266" s="42"/>
      <c r="N266" s="42"/>
      <c r="O266" s="40"/>
      <c r="P266" s="39"/>
      <c r="Q266" s="39"/>
      <c r="R266" s="41"/>
      <c r="S266" s="42"/>
      <c r="T266" s="42"/>
      <c r="U266" s="40"/>
      <c r="V266" s="39"/>
      <c r="W266" s="39"/>
      <c r="X266" s="41"/>
      <c r="Y266" s="42"/>
      <c r="Z266" s="42"/>
      <c r="AA266" s="40"/>
      <c r="AB266" s="39"/>
      <c r="AC266" s="39"/>
      <c r="AD266" s="41"/>
      <c r="AE266" s="42"/>
      <c r="AF266" s="42"/>
      <c r="AG266" s="40"/>
      <c r="AH266" s="39"/>
      <c r="AI266" s="39"/>
      <c r="AJ266" s="41"/>
      <c r="AK266" s="42"/>
      <c r="AL266" s="42"/>
      <c r="AM266" s="40"/>
      <c r="AN266" s="39"/>
      <c r="AO266" s="39"/>
      <c r="AP266" s="41"/>
      <c r="AQ266" s="42"/>
      <c r="AR266" s="42"/>
      <c r="AS266" s="40"/>
      <c r="AT266" s="39"/>
      <c r="AU266" s="39"/>
      <c r="AV266" s="41"/>
      <c r="AW266" s="42"/>
      <c r="AX266" s="42"/>
      <c r="AY266" s="40"/>
      <c r="AZ266" s="39"/>
      <c r="BA266" s="39"/>
      <c r="BB266" s="41"/>
      <c r="BC266" s="42"/>
      <c r="BD266" s="42"/>
      <c r="BE266" s="40"/>
      <c r="BF266" s="39"/>
      <c r="BG266" s="39"/>
      <c r="BH266" s="41"/>
      <c r="BI266" s="42"/>
      <c r="BJ266" s="42"/>
      <c r="BK266" s="40"/>
      <c r="BL266" s="39"/>
      <c r="BM266" s="39"/>
      <c r="BN266" s="41"/>
    </row>
    <row r="267" spans="1:66" ht="15.75" customHeight="1" x14ac:dyDescent="0.25">
      <c r="A267" s="55"/>
      <c r="B267" s="26"/>
      <c r="C267" s="85" t="s">
        <v>263</v>
      </c>
      <c r="D267" s="32">
        <v>429.96857999999997</v>
      </c>
      <c r="E267" s="32">
        <v>254.54475723999997</v>
      </c>
      <c r="F267" s="32">
        <v>117.66751923000001</v>
      </c>
      <c r="G267" s="32">
        <v>185.21490484999998</v>
      </c>
      <c r="H267" s="32">
        <v>253.76357931999999</v>
      </c>
      <c r="I267" s="37"/>
      <c r="J267" s="38">
        <f t="shared" si="4"/>
        <v>59.019098400166826</v>
      </c>
      <c r="K267" s="38">
        <f t="shared" si="4"/>
        <v>99.693107833580939</v>
      </c>
      <c r="L267" s="40"/>
      <c r="M267" s="42"/>
      <c r="N267" s="42"/>
      <c r="O267" s="40"/>
      <c r="P267" s="39"/>
      <c r="Q267" s="39"/>
      <c r="R267" s="41"/>
      <c r="S267" s="42"/>
      <c r="T267" s="42"/>
      <c r="U267" s="40"/>
      <c r="V267" s="39"/>
      <c r="W267" s="39"/>
      <c r="X267" s="41"/>
      <c r="Y267" s="42"/>
      <c r="Z267" s="42"/>
      <c r="AA267" s="40"/>
      <c r="AB267" s="39"/>
      <c r="AC267" s="39"/>
      <c r="AD267" s="41"/>
      <c r="AE267" s="42"/>
      <c r="AF267" s="42"/>
      <c r="AG267" s="40"/>
      <c r="AH267" s="39"/>
      <c r="AI267" s="39"/>
      <c r="AJ267" s="41"/>
      <c r="AK267" s="42"/>
      <c r="AL267" s="42"/>
      <c r="AM267" s="40"/>
      <c r="AN267" s="39"/>
      <c r="AO267" s="39"/>
      <c r="AP267" s="41"/>
      <c r="AQ267" s="42"/>
      <c r="AR267" s="42"/>
      <c r="AS267" s="40"/>
      <c r="AT267" s="39"/>
      <c r="AU267" s="39"/>
      <c r="AV267" s="41"/>
      <c r="AW267" s="42"/>
      <c r="AX267" s="42"/>
      <c r="AY267" s="40"/>
      <c r="AZ267" s="39"/>
      <c r="BA267" s="39"/>
      <c r="BB267" s="41"/>
      <c r="BC267" s="42"/>
      <c r="BD267" s="42"/>
      <c r="BE267" s="40"/>
      <c r="BF267" s="39"/>
      <c r="BG267" s="39"/>
      <c r="BH267" s="41"/>
      <c r="BI267" s="42"/>
      <c r="BJ267" s="42"/>
      <c r="BK267" s="40"/>
      <c r="BL267" s="39"/>
      <c r="BM267" s="39"/>
      <c r="BN267" s="41"/>
    </row>
    <row r="268" spans="1:66" ht="30" customHeight="1" x14ac:dyDescent="0.25">
      <c r="A268" s="55"/>
      <c r="B268" s="26"/>
      <c r="C268" s="85" t="s">
        <v>264</v>
      </c>
      <c r="D268" s="32">
        <v>212.048663</v>
      </c>
      <c r="E268" s="32">
        <v>95.127636460000005</v>
      </c>
      <c r="F268" s="32">
        <v>53.684508629999996</v>
      </c>
      <c r="G268" s="32">
        <v>75.420048620000003</v>
      </c>
      <c r="H268" s="32">
        <v>95.081798419999998</v>
      </c>
      <c r="I268" s="37"/>
      <c r="J268" s="38">
        <f t="shared" si="4"/>
        <v>44.839612320498333</v>
      </c>
      <c r="K268" s="38">
        <f t="shared" si="4"/>
        <v>99.951814171248458</v>
      </c>
      <c r="L268" s="40"/>
      <c r="M268" s="42"/>
      <c r="N268" s="42"/>
      <c r="O268" s="40"/>
      <c r="P268" s="39"/>
      <c r="Q268" s="39"/>
      <c r="R268" s="41"/>
      <c r="S268" s="42"/>
      <c r="T268" s="42"/>
      <c r="U268" s="40"/>
      <c r="V268" s="39"/>
      <c r="W268" s="39"/>
      <c r="X268" s="41"/>
      <c r="Y268" s="42"/>
      <c r="Z268" s="42"/>
      <c r="AA268" s="40"/>
      <c r="AB268" s="39"/>
      <c r="AC268" s="39"/>
      <c r="AD268" s="41"/>
      <c r="AE268" s="42"/>
      <c r="AF268" s="42"/>
      <c r="AG268" s="40"/>
      <c r="AH268" s="39"/>
      <c r="AI268" s="39"/>
      <c r="AJ268" s="41"/>
      <c r="AK268" s="42"/>
      <c r="AL268" s="42"/>
      <c r="AM268" s="40"/>
      <c r="AN268" s="39"/>
      <c r="AO268" s="39"/>
      <c r="AP268" s="41"/>
      <c r="AQ268" s="42"/>
      <c r="AR268" s="42"/>
      <c r="AS268" s="40"/>
      <c r="AT268" s="39"/>
      <c r="AU268" s="39"/>
      <c r="AV268" s="41"/>
      <c r="AW268" s="42"/>
      <c r="AX268" s="42"/>
      <c r="AY268" s="40"/>
      <c r="AZ268" s="39"/>
      <c r="BA268" s="39"/>
      <c r="BB268" s="41"/>
      <c r="BC268" s="42"/>
      <c r="BD268" s="42"/>
      <c r="BE268" s="40"/>
      <c r="BF268" s="39"/>
      <c r="BG268" s="39"/>
      <c r="BH268" s="41"/>
      <c r="BI268" s="42"/>
      <c r="BJ268" s="42"/>
      <c r="BK268" s="40"/>
      <c r="BL268" s="39"/>
      <c r="BM268" s="39"/>
      <c r="BN268" s="41"/>
    </row>
    <row r="269" spans="1:66" ht="15.75" customHeight="1" x14ac:dyDescent="0.25">
      <c r="A269" s="55"/>
      <c r="B269" s="26"/>
      <c r="C269" s="85" t="s">
        <v>265</v>
      </c>
      <c r="D269" s="32">
        <v>545.58215499999994</v>
      </c>
      <c r="E269" s="32">
        <v>320.58728343000001</v>
      </c>
      <c r="F269" s="32">
        <v>89.749035019999994</v>
      </c>
      <c r="G269" s="32">
        <v>188.11302178</v>
      </c>
      <c r="H269" s="32">
        <v>316.80281937000001</v>
      </c>
      <c r="I269" s="37"/>
      <c r="J269" s="38">
        <f t="shared" si="4"/>
        <v>58.066932077351396</v>
      </c>
      <c r="K269" s="38">
        <f t="shared" si="4"/>
        <v>98.819521467130699</v>
      </c>
      <c r="L269" s="40"/>
      <c r="M269" s="42"/>
      <c r="N269" s="42"/>
      <c r="O269" s="40"/>
      <c r="P269" s="39"/>
      <c r="Q269" s="39"/>
      <c r="R269" s="41"/>
      <c r="S269" s="42"/>
      <c r="T269" s="42"/>
      <c r="U269" s="40"/>
      <c r="V269" s="39"/>
      <c r="W269" s="39"/>
      <c r="X269" s="41"/>
      <c r="Y269" s="42"/>
      <c r="Z269" s="42"/>
      <c r="AA269" s="40"/>
      <c r="AB269" s="39"/>
      <c r="AC269" s="39"/>
      <c r="AD269" s="41"/>
      <c r="AE269" s="42"/>
      <c r="AF269" s="42"/>
      <c r="AG269" s="40"/>
      <c r="AH269" s="39"/>
      <c r="AI269" s="39"/>
      <c r="AJ269" s="41"/>
      <c r="AK269" s="42"/>
      <c r="AL269" s="42"/>
      <c r="AM269" s="40"/>
      <c r="AN269" s="39"/>
      <c r="AO269" s="39"/>
      <c r="AP269" s="41"/>
      <c r="AQ269" s="42"/>
      <c r="AR269" s="42"/>
      <c r="AS269" s="40"/>
      <c r="AT269" s="39"/>
      <c r="AU269" s="39"/>
      <c r="AV269" s="41"/>
      <c r="AW269" s="42"/>
      <c r="AX269" s="42"/>
      <c r="AY269" s="40"/>
      <c r="AZ269" s="39"/>
      <c r="BA269" s="39"/>
      <c r="BB269" s="41"/>
      <c r="BC269" s="42"/>
      <c r="BD269" s="42"/>
      <c r="BE269" s="40"/>
      <c r="BF269" s="39"/>
      <c r="BG269" s="39"/>
      <c r="BH269" s="41"/>
      <c r="BI269" s="42"/>
      <c r="BJ269" s="42"/>
      <c r="BK269" s="40"/>
      <c r="BL269" s="39"/>
      <c r="BM269" s="39"/>
      <c r="BN269" s="41"/>
    </row>
    <row r="270" spans="1:66" ht="15.75" customHeight="1" x14ac:dyDescent="0.25">
      <c r="A270" s="55"/>
      <c r="B270" s="26"/>
      <c r="C270" s="85" t="s">
        <v>266</v>
      </c>
      <c r="D270" s="32">
        <v>312.31536399999999</v>
      </c>
      <c r="E270" s="32">
        <v>97.893572950000006</v>
      </c>
      <c r="F270" s="32">
        <v>49.88839926</v>
      </c>
      <c r="G270" s="32">
        <v>73.397265090000005</v>
      </c>
      <c r="H270" s="32">
        <v>90.284491369999998</v>
      </c>
      <c r="I270" s="37"/>
      <c r="J270" s="38">
        <f t="shared" si="4"/>
        <v>28.908117171590703</v>
      </c>
      <c r="K270" s="38">
        <f t="shared" si="4"/>
        <v>92.227189844335939</v>
      </c>
      <c r="L270" s="40"/>
      <c r="M270" s="42"/>
      <c r="N270" s="42"/>
      <c r="O270" s="40"/>
      <c r="P270" s="39"/>
      <c r="Q270" s="39"/>
      <c r="R270" s="41"/>
      <c r="S270" s="42"/>
      <c r="T270" s="42"/>
      <c r="U270" s="40"/>
      <c r="V270" s="39"/>
      <c r="W270" s="39"/>
      <c r="X270" s="41"/>
      <c r="Y270" s="42"/>
      <c r="Z270" s="42"/>
      <c r="AA270" s="40"/>
      <c r="AB270" s="39"/>
      <c r="AC270" s="39"/>
      <c r="AD270" s="41"/>
      <c r="AE270" s="42"/>
      <c r="AF270" s="42"/>
      <c r="AG270" s="40"/>
      <c r="AH270" s="39"/>
      <c r="AI270" s="39"/>
      <c r="AJ270" s="41"/>
      <c r="AK270" s="42"/>
      <c r="AL270" s="42"/>
      <c r="AM270" s="40"/>
      <c r="AN270" s="39"/>
      <c r="AO270" s="39"/>
      <c r="AP270" s="41"/>
      <c r="AQ270" s="42"/>
      <c r="AR270" s="42"/>
      <c r="AS270" s="40"/>
      <c r="AT270" s="39"/>
      <c r="AU270" s="39"/>
      <c r="AV270" s="41"/>
      <c r="AW270" s="42"/>
      <c r="AX270" s="42"/>
      <c r="AY270" s="40"/>
      <c r="AZ270" s="39"/>
      <c r="BA270" s="39"/>
      <c r="BB270" s="41"/>
      <c r="BC270" s="42"/>
      <c r="BD270" s="42"/>
      <c r="BE270" s="40"/>
      <c r="BF270" s="39"/>
      <c r="BG270" s="39"/>
      <c r="BH270" s="41"/>
      <c r="BI270" s="42"/>
      <c r="BJ270" s="42"/>
      <c r="BK270" s="40"/>
      <c r="BL270" s="39"/>
      <c r="BM270" s="39"/>
      <c r="BN270" s="41"/>
    </row>
    <row r="271" spans="1:66" ht="15.75" customHeight="1" x14ac:dyDescent="0.25">
      <c r="A271" s="55"/>
      <c r="B271" s="26"/>
      <c r="C271" s="85" t="s">
        <v>267</v>
      </c>
      <c r="D271" s="32">
        <v>332.35673100000002</v>
      </c>
      <c r="E271" s="32">
        <v>171.54130397999998</v>
      </c>
      <c r="F271" s="32">
        <v>4.5279362399999981</v>
      </c>
      <c r="G271" s="32">
        <v>90.744838090000002</v>
      </c>
      <c r="H271" s="32">
        <v>170.27016929999999</v>
      </c>
      <c r="I271" s="37"/>
      <c r="J271" s="38">
        <f t="shared" si="4"/>
        <v>51.231148166516292</v>
      </c>
      <c r="K271" s="38">
        <f t="shared" si="4"/>
        <v>99.258992061673851</v>
      </c>
      <c r="L271" s="40"/>
      <c r="M271" s="42"/>
      <c r="N271" s="42"/>
      <c r="O271" s="40"/>
      <c r="P271" s="39"/>
      <c r="Q271" s="39"/>
      <c r="R271" s="41"/>
      <c r="S271" s="42"/>
      <c r="T271" s="42"/>
      <c r="U271" s="40"/>
      <c r="V271" s="39"/>
      <c r="W271" s="39"/>
      <c r="X271" s="41"/>
      <c r="Y271" s="42"/>
      <c r="Z271" s="42"/>
      <c r="AA271" s="40"/>
      <c r="AB271" s="39"/>
      <c r="AC271" s="39"/>
      <c r="AD271" s="41"/>
      <c r="AE271" s="42"/>
      <c r="AF271" s="42"/>
      <c r="AG271" s="40"/>
      <c r="AH271" s="39"/>
      <c r="AI271" s="39"/>
      <c r="AJ271" s="41"/>
      <c r="AK271" s="42"/>
      <c r="AL271" s="42"/>
      <c r="AM271" s="40"/>
      <c r="AN271" s="39"/>
      <c r="AO271" s="39"/>
      <c r="AP271" s="41"/>
      <c r="AQ271" s="42"/>
      <c r="AR271" s="42"/>
      <c r="AS271" s="40"/>
      <c r="AT271" s="39"/>
      <c r="AU271" s="39"/>
      <c r="AV271" s="41"/>
      <c r="AW271" s="42"/>
      <c r="AX271" s="42"/>
      <c r="AY271" s="40"/>
      <c r="AZ271" s="39"/>
      <c r="BA271" s="39"/>
      <c r="BB271" s="41"/>
      <c r="BC271" s="42"/>
      <c r="BD271" s="42"/>
      <c r="BE271" s="40"/>
      <c r="BF271" s="39"/>
      <c r="BG271" s="39"/>
      <c r="BH271" s="41"/>
      <c r="BI271" s="42"/>
      <c r="BJ271" s="42"/>
      <c r="BK271" s="40"/>
      <c r="BL271" s="39"/>
      <c r="BM271" s="39"/>
      <c r="BN271" s="41"/>
    </row>
    <row r="272" spans="1:66" ht="15.75" customHeight="1" x14ac:dyDescent="0.25">
      <c r="A272" s="55"/>
      <c r="B272" s="26"/>
      <c r="C272" s="85" t="s">
        <v>96</v>
      </c>
      <c r="D272" s="32">
        <v>1340.907575</v>
      </c>
      <c r="E272" s="32">
        <v>342.06526725999998</v>
      </c>
      <c r="F272" s="32">
        <v>113.54232236</v>
      </c>
      <c r="G272" s="32">
        <v>194.59482882</v>
      </c>
      <c r="H272" s="32">
        <v>320.92368363999998</v>
      </c>
      <c r="I272" s="37"/>
      <c r="J272" s="38">
        <f t="shared" si="4"/>
        <v>23.93331871810777</v>
      </c>
      <c r="K272" s="38">
        <f t="shared" si="4"/>
        <v>93.819429903144609</v>
      </c>
      <c r="L272" s="40"/>
      <c r="M272" s="42"/>
      <c r="N272" s="42"/>
      <c r="O272" s="40"/>
      <c r="P272" s="39"/>
      <c r="Q272" s="39"/>
      <c r="R272" s="41"/>
      <c r="S272" s="42"/>
      <c r="T272" s="42"/>
      <c r="U272" s="40"/>
      <c r="V272" s="39"/>
      <c r="W272" s="39"/>
      <c r="X272" s="41"/>
      <c r="Y272" s="42"/>
      <c r="Z272" s="42"/>
      <c r="AA272" s="40"/>
      <c r="AB272" s="39"/>
      <c r="AC272" s="39"/>
      <c r="AD272" s="41"/>
      <c r="AE272" s="42"/>
      <c r="AF272" s="42"/>
      <c r="AG272" s="40"/>
      <c r="AH272" s="39"/>
      <c r="AI272" s="39"/>
      <c r="AJ272" s="41"/>
      <c r="AK272" s="42"/>
      <c r="AL272" s="42"/>
      <c r="AM272" s="40"/>
      <c r="AN272" s="39"/>
      <c r="AO272" s="39"/>
      <c r="AP272" s="41"/>
      <c r="AQ272" s="42"/>
      <c r="AR272" s="42"/>
      <c r="AS272" s="40"/>
      <c r="AT272" s="39"/>
      <c r="AU272" s="39"/>
      <c r="AV272" s="41"/>
      <c r="AW272" s="42"/>
      <c r="AX272" s="42"/>
      <c r="AY272" s="40"/>
      <c r="AZ272" s="39"/>
      <c r="BA272" s="39"/>
      <c r="BB272" s="41"/>
      <c r="BC272" s="42"/>
      <c r="BD272" s="42"/>
      <c r="BE272" s="40"/>
      <c r="BF272" s="39"/>
      <c r="BG272" s="39"/>
      <c r="BH272" s="41"/>
      <c r="BI272" s="42"/>
      <c r="BJ272" s="42"/>
      <c r="BK272" s="40"/>
      <c r="BL272" s="39"/>
      <c r="BM272" s="39"/>
      <c r="BN272" s="41"/>
    </row>
    <row r="273" spans="1:252" ht="15.75" customHeight="1" x14ac:dyDescent="0.25">
      <c r="A273" s="55"/>
      <c r="B273" s="26"/>
      <c r="C273" s="85" t="s">
        <v>268</v>
      </c>
      <c r="D273" s="32">
        <v>4905.2451179999998</v>
      </c>
      <c r="E273" s="32">
        <v>4143.2309581199997</v>
      </c>
      <c r="F273" s="32">
        <v>2460.65117852</v>
      </c>
      <c r="G273" s="32">
        <v>2882.44047486</v>
      </c>
      <c r="H273" s="32">
        <v>4116.1203628999992</v>
      </c>
      <c r="I273" s="37"/>
      <c r="J273" s="38">
        <f t="shared" si="4"/>
        <v>83.912633596957789</v>
      </c>
      <c r="K273" s="38">
        <f t="shared" si="4"/>
        <v>99.345665363721309</v>
      </c>
      <c r="L273" s="40"/>
      <c r="M273" s="42"/>
      <c r="N273" s="42"/>
      <c r="O273" s="40"/>
      <c r="P273" s="39"/>
      <c r="Q273" s="39"/>
      <c r="R273" s="41"/>
      <c r="S273" s="42"/>
      <c r="T273" s="42"/>
      <c r="U273" s="40"/>
      <c r="V273" s="39"/>
      <c r="W273" s="39"/>
      <c r="X273" s="41"/>
      <c r="Y273" s="42"/>
      <c r="Z273" s="42"/>
      <c r="AA273" s="40"/>
      <c r="AB273" s="39"/>
      <c r="AC273" s="39"/>
      <c r="AD273" s="41"/>
      <c r="AE273" s="42"/>
      <c r="AF273" s="42"/>
      <c r="AG273" s="40"/>
      <c r="AH273" s="39"/>
      <c r="AI273" s="39"/>
      <c r="AJ273" s="41"/>
      <c r="AK273" s="42"/>
      <c r="AL273" s="42"/>
      <c r="AM273" s="40"/>
      <c r="AN273" s="39"/>
      <c r="AO273" s="39"/>
      <c r="AP273" s="41"/>
      <c r="AQ273" s="42"/>
      <c r="AR273" s="42"/>
      <c r="AS273" s="40"/>
      <c r="AT273" s="39"/>
      <c r="AU273" s="39"/>
      <c r="AV273" s="41"/>
      <c r="AW273" s="42"/>
      <c r="AX273" s="42"/>
      <c r="AY273" s="40"/>
      <c r="AZ273" s="39"/>
      <c r="BA273" s="39"/>
      <c r="BB273" s="41"/>
      <c r="BC273" s="42"/>
      <c r="BD273" s="42"/>
      <c r="BE273" s="40"/>
      <c r="BF273" s="39"/>
      <c r="BG273" s="39"/>
      <c r="BH273" s="41"/>
      <c r="BI273" s="42"/>
      <c r="BJ273" s="42"/>
      <c r="BK273" s="40"/>
      <c r="BL273" s="39"/>
      <c r="BM273" s="39"/>
      <c r="BN273" s="41"/>
    </row>
    <row r="274" spans="1:252" ht="38.25" x14ac:dyDescent="0.25">
      <c r="A274" s="55"/>
      <c r="B274" s="26"/>
      <c r="C274" s="85" t="s">
        <v>269</v>
      </c>
      <c r="D274" s="32">
        <v>288</v>
      </c>
      <c r="E274" s="32">
        <v>264.03501611000007</v>
      </c>
      <c r="F274" s="32">
        <v>152.55817046000004</v>
      </c>
      <c r="G274" s="32">
        <v>230.84322977000005</v>
      </c>
      <c r="H274" s="32">
        <v>263.04001593000004</v>
      </c>
      <c r="I274" s="37"/>
      <c r="J274" s="38">
        <f t="shared" si="4"/>
        <v>91.33333886458334</v>
      </c>
      <c r="K274" s="38">
        <f t="shared" si="4"/>
        <v>99.623155975802277</v>
      </c>
      <c r="L274" s="40"/>
      <c r="M274" s="42"/>
      <c r="N274" s="42"/>
      <c r="O274" s="40"/>
      <c r="P274" s="39"/>
      <c r="Q274" s="39"/>
      <c r="R274" s="41"/>
      <c r="S274" s="42"/>
      <c r="T274" s="42"/>
      <c r="U274" s="40"/>
      <c r="V274" s="39"/>
      <c r="W274" s="39"/>
      <c r="X274" s="41"/>
      <c r="Y274" s="42"/>
      <c r="Z274" s="42"/>
      <c r="AA274" s="40"/>
      <c r="AB274" s="39"/>
      <c r="AC274" s="39"/>
      <c r="AD274" s="41"/>
      <c r="AE274" s="42"/>
      <c r="AF274" s="42"/>
      <c r="AG274" s="40"/>
      <c r="AH274" s="39"/>
      <c r="AI274" s="39"/>
      <c r="AJ274" s="41"/>
      <c r="AK274" s="42"/>
      <c r="AL274" s="42"/>
      <c r="AM274" s="40"/>
      <c r="AN274" s="39"/>
      <c r="AO274" s="39"/>
      <c r="AP274" s="41"/>
      <c r="AQ274" s="42"/>
      <c r="AR274" s="42"/>
      <c r="AS274" s="40"/>
      <c r="AT274" s="39"/>
      <c r="AU274" s="39"/>
      <c r="AV274" s="41"/>
      <c r="AW274" s="42"/>
      <c r="AX274" s="42"/>
      <c r="AY274" s="40"/>
      <c r="AZ274" s="39"/>
      <c r="BA274" s="39"/>
      <c r="BB274" s="41"/>
      <c r="BC274" s="42"/>
      <c r="BD274" s="42"/>
      <c r="BE274" s="40"/>
      <c r="BF274" s="39"/>
      <c r="BG274" s="39"/>
      <c r="BH274" s="41"/>
      <c r="BI274" s="42"/>
      <c r="BJ274" s="42"/>
      <c r="BK274" s="40"/>
      <c r="BL274" s="39"/>
      <c r="BM274" s="39"/>
      <c r="BN274" s="41"/>
    </row>
    <row r="275" spans="1:252" ht="30" customHeight="1" x14ac:dyDescent="0.25">
      <c r="A275" s="55"/>
      <c r="B275" s="26"/>
      <c r="C275" s="85" t="s">
        <v>183</v>
      </c>
      <c r="D275" s="32">
        <v>3682.3264389999999</v>
      </c>
      <c r="E275" s="32">
        <v>1401.0188688100002</v>
      </c>
      <c r="F275" s="32">
        <v>825.12814288000004</v>
      </c>
      <c r="G275" s="32">
        <v>1113.3798797699999</v>
      </c>
      <c r="H275" s="32">
        <v>1396.8889823700001</v>
      </c>
      <c r="I275" s="37"/>
      <c r="J275" s="38">
        <f t="shared" si="4"/>
        <v>37.934957845544773</v>
      </c>
      <c r="K275" s="38">
        <f t="shared" si="4"/>
        <v>99.70522263961314</v>
      </c>
      <c r="L275" s="40"/>
      <c r="M275" s="42"/>
      <c r="N275" s="42"/>
      <c r="O275" s="40"/>
      <c r="P275" s="39"/>
      <c r="Q275" s="39"/>
      <c r="R275" s="41"/>
      <c r="S275" s="42"/>
      <c r="T275" s="42"/>
      <c r="U275" s="40"/>
      <c r="V275" s="39"/>
      <c r="W275" s="39"/>
      <c r="X275" s="41"/>
      <c r="Y275" s="42"/>
      <c r="Z275" s="42"/>
      <c r="AA275" s="40"/>
      <c r="AB275" s="39"/>
      <c r="AC275" s="39"/>
      <c r="AD275" s="41"/>
      <c r="AE275" s="42"/>
      <c r="AF275" s="42"/>
      <c r="AG275" s="40"/>
      <c r="AH275" s="39"/>
      <c r="AI275" s="39"/>
      <c r="AJ275" s="41"/>
      <c r="AK275" s="42"/>
      <c r="AL275" s="42"/>
      <c r="AM275" s="40"/>
      <c r="AN275" s="39"/>
      <c r="AO275" s="39"/>
      <c r="AP275" s="41"/>
      <c r="AQ275" s="42"/>
      <c r="AR275" s="42"/>
      <c r="AS275" s="40"/>
      <c r="AT275" s="39"/>
      <c r="AU275" s="39"/>
      <c r="AV275" s="41"/>
      <c r="AW275" s="42"/>
      <c r="AX275" s="42"/>
      <c r="AY275" s="40"/>
      <c r="AZ275" s="39"/>
      <c r="BA275" s="39"/>
      <c r="BB275" s="41"/>
      <c r="BC275" s="42"/>
      <c r="BD275" s="42"/>
      <c r="BE275" s="40"/>
      <c r="BF275" s="39"/>
      <c r="BG275" s="39"/>
      <c r="BH275" s="41"/>
      <c r="BI275" s="42"/>
      <c r="BJ275" s="42"/>
      <c r="BK275" s="40"/>
      <c r="BL275" s="39"/>
      <c r="BM275" s="39"/>
      <c r="BN275" s="41"/>
    </row>
    <row r="276" spans="1:252" ht="15.75" customHeight="1" x14ac:dyDescent="0.25">
      <c r="A276" s="55"/>
      <c r="B276" s="26"/>
      <c r="C276" s="85" t="s">
        <v>270</v>
      </c>
      <c r="D276" s="32">
        <v>42225.520621000003</v>
      </c>
      <c r="E276" s="32">
        <v>19717.094530189999</v>
      </c>
      <c r="F276" s="32">
        <v>12594.336523399999</v>
      </c>
      <c r="G276" s="32">
        <v>17304.790732240002</v>
      </c>
      <c r="H276" s="32">
        <v>19099.712541350003</v>
      </c>
      <c r="I276" s="37"/>
      <c r="J276" s="38">
        <f t="shared" si="4"/>
        <v>45.232627710577354</v>
      </c>
      <c r="K276" s="38">
        <f t="shared" si="4"/>
        <v>96.868798352137091</v>
      </c>
      <c r="L276" s="40"/>
      <c r="M276" s="42"/>
      <c r="N276" s="42"/>
      <c r="O276" s="40"/>
      <c r="P276" s="39"/>
      <c r="Q276" s="39"/>
      <c r="R276" s="41"/>
      <c r="S276" s="42"/>
      <c r="T276" s="42"/>
      <c r="U276" s="40"/>
      <c r="V276" s="39"/>
      <c r="W276" s="39"/>
      <c r="X276" s="41"/>
      <c r="Y276" s="42"/>
      <c r="Z276" s="42"/>
      <c r="AA276" s="40"/>
      <c r="AB276" s="39"/>
      <c r="AC276" s="39"/>
      <c r="AD276" s="41"/>
      <c r="AE276" s="42"/>
      <c r="AF276" s="42"/>
      <c r="AG276" s="40"/>
      <c r="AH276" s="39"/>
      <c r="AI276" s="39"/>
      <c r="AJ276" s="41"/>
      <c r="AK276" s="42"/>
      <c r="AL276" s="42"/>
      <c r="AM276" s="40"/>
      <c r="AN276" s="39"/>
      <c r="AO276" s="39"/>
      <c r="AP276" s="41"/>
      <c r="AQ276" s="42"/>
      <c r="AR276" s="42"/>
      <c r="AS276" s="40"/>
      <c r="AT276" s="39"/>
      <c r="AU276" s="39"/>
      <c r="AV276" s="41"/>
      <c r="AW276" s="42"/>
      <c r="AX276" s="42"/>
      <c r="AY276" s="40"/>
      <c r="AZ276" s="39"/>
      <c r="BA276" s="39"/>
      <c r="BB276" s="41"/>
      <c r="BC276" s="42"/>
      <c r="BD276" s="42"/>
      <c r="BE276" s="40"/>
      <c r="BF276" s="39"/>
      <c r="BG276" s="39"/>
      <c r="BH276" s="41"/>
      <c r="BI276" s="42"/>
      <c r="BJ276" s="42"/>
      <c r="BK276" s="40"/>
      <c r="BL276" s="39"/>
      <c r="BM276" s="39"/>
      <c r="BN276" s="41"/>
    </row>
    <row r="277" spans="1:252" ht="15.75" customHeight="1" x14ac:dyDescent="0.25">
      <c r="A277" s="55"/>
      <c r="B277" s="26"/>
      <c r="C277" s="85" t="s">
        <v>271</v>
      </c>
      <c r="D277" s="32">
        <v>6883.479034</v>
      </c>
      <c r="E277" s="32">
        <v>2343.0486983200003</v>
      </c>
      <c r="F277" s="32">
        <v>1114.3371602899999</v>
      </c>
      <c r="G277" s="32">
        <v>1822.2856786900002</v>
      </c>
      <c r="H277" s="32">
        <v>2313.98821034</v>
      </c>
      <c r="I277" s="37"/>
      <c r="J277" s="38">
        <f t="shared" si="4"/>
        <v>33.616550568547865</v>
      </c>
      <c r="K277" s="38">
        <f t="shared" si="4"/>
        <v>98.759714725484059</v>
      </c>
      <c r="L277" s="40"/>
      <c r="M277" s="42"/>
      <c r="N277" s="42"/>
      <c r="O277" s="40"/>
      <c r="P277" s="39"/>
      <c r="Q277" s="39"/>
      <c r="R277" s="41"/>
      <c r="S277" s="42"/>
      <c r="T277" s="42"/>
      <c r="U277" s="40"/>
      <c r="V277" s="39"/>
      <c r="W277" s="39"/>
      <c r="X277" s="41"/>
      <c r="Y277" s="42"/>
      <c r="Z277" s="42"/>
      <c r="AA277" s="40"/>
      <c r="AB277" s="39"/>
      <c r="AC277" s="39"/>
      <c r="AD277" s="41"/>
      <c r="AE277" s="42"/>
      <c r="AF277" s="42"/>
      <c r="AG277" s="40"/>
      <c r="AH277" s="39"/>
      <c r="AI277" s="39"/>
      <c r="AJ277" s="41"/>
      <c r="AK277" s="42"/>
      <c r="AL277" s="42"/>
      <c r="AM277" s="40"/>
      <c r="AN277" s="39"/>
      <c r="AO277" s="39"/>
      <c r="AP277" s="41"/>
      <c r="AQ277" s="42"/>
      <c r="AR277" s="42"/>
      <c r="AS277" s="40"/>
      <c r="AT277" s="39"/>
      <c r="AU277" s="39"/>
      <c r="AV277" s="41"/>
      <c r="AW277" s="42"/>
      <c r="AX277" s="42"/>
      <c r="AY277" s="40"/>
      <c r="AZ277" s="39"/>
      <c r="BA277" s="39"/>
      <c r="BB277" s="41"/>
      <c r="BC277" s="42"/>
      <c r="BD277" s="42"/>
      <c r="BE277" s="40"/>
      <c r="BF277" s="39"/>
      <c r="BG277" s="39"/>
      <c r="BH277" s="41"/>
      <c r="BI277" s="42"/>
      <c r="BJ277" s="42"/>
      <c r="BK277" s="40"/>
      <c r="BL277" s="39"/>
      <c r="BM277" s="39"/>
      <c r="BN277" s="41"/>
    </row>
    <row r="278" spans="1:252" ht="15.75" customHeight="1" x14ac:dyDescent="0.25">
      <c r="A278" s="55"/>
      <c r="B278" s="26"/>
      <c r="C278" s="86" t="s">
        <v>272</v>
      </c>
      <c r="D278" s="44">
        <v>1015.178824</v>
      </c>
      <c r="E278" s="44">
        <v>969.14989902000002</v>
      </c>
      <c r="F278" s="44">
        <v>955.39724697999998</v>
      </c>
      <c r="G278" s="44">
        <v>961.58262220000006</v>
      </c>
      <c r="H278" s="44">
        <v>968.5978417</v>
      </c>
      <c r="I278" s="43"/>
      <c r="J278" s="45">
        <f t="shared" si="4"/>
        <v>95.4115490592621</v>
      </c>
      <c r="K278" s="45">
        <f t="shared" si="4"/>
        <v>99.943036952223991</v>
      </c>
      <c r="L278" s="40"/>
      <c r="M278" s="42"/>
      <c r="N278" s="42"/>
      <c r="O278" s="40"/>
      <c r="P278" s="39"/>
      <c r="Q278" s="39"/>
      <c r="R278" s="41"/>
      <c r="S278" s="42"/>
      <c r="T278" s="42"/>
      <c r="U278" s="40"/>
      <c r="V278" s="39"/>
      <c r="W278" s="39"/>
      <c r="X278" s="41"/>
      <c r="Y278" s="42"/>
      <c r="Z278" s="42"/>
      <c r="AA278" s="40"/>
      <c r="AB278" s="39"/>
      <c r="AC278" s="39"/>
      <c r="AD278" s="41"/>
      <c r="AE278" s="42"/>
      <c r="AF278" s="42"/>
      <c r="AG278" s="40"/>
      <c r="AH278" s="39"/>
      <c r="AI278" s="39"/>
      <c r="AJ278" s="41"/>
      <c r="AK278" s="42"/>
      <c r="AL278" s="42"/>
      <c r="AM278" s="40"/>
      <c r="AN278" s="39"/>
      <c r="AO278" s="39"/>
      <c r="AP278" s="41"/>
      <c r="AQ278" s="42"/>
      <c r="AR278" s="42"/>
      <c r="AS278" s="40"/>
      <c r="AT278" s="39"/>
      <c r="AU278" s="39"/>
      <c r="AV278" s="41"/>
      <c r="AW278" s="42"/>
      <c r="AX278" s="42"/>
      <c r="AY278" s="40"/>
      <c r="AZ278" s="39"/>
      <c r="BA278" s="39"/>
      <c r="BB278" s="41"/>
      <c r="BC278" s="42"/>
      <c r="BD278" s="42"/>
      <c r="BE278" s="40"/>
      <c r="BF278" s="39"/>
      <c r="BG278" s="39"/>
      <c r="BH278" s="41"/>
      <c r="BI278" s="42"/>
      <c r="BJ278" s="42"/>
      <c r="BK278" s="40"/>
      <c r="BL278" s="39"/>
      <c r="BM278" s="39"/>
      <c r="BN278" s="41"/>
    </row>
    <row r="279" spans="1:252" ht="15.75" customHeight="1" x14ac:dyDescent="0.25">
      <c r="A279" s="55"/>
      <c r="B279" s="22" t="s">
        <v>273</v>
      </c>
      <c r="C279" s="91"/>
      <c r="D279" s="23">
        <f>+SUM(D280:D287)</f>
        <v>4480.1917060000005</v>
      </c>
      <c r="E279" s="23">
        <f>+SUM(E280:E287)</f>
        <v>3263.0225813900006</v>
      </c>
      <c r="F279" s="23">
        <f>+SUM(F280:F287)</f>
        <v>1102.1200000200001</v>
      </c>
      <c r="G279" s="23">
        <f>+SUM(G280:G287)</f>
        <v>1925.6247776700002</v>
      </c>
      <c r="H279" s="23">
        <f>+SUM(H280:H287)</f>
        <v>3062.5895305900003</v>
      </c>
      <c r="I279" s="63"/>
      <c r="J279" s="79">
        <f t="shared" si="4"/>
        <v>68.358448288909003</v>
      </c>
      <c r="K279" s="79">
        <f t="shared" si="4"/>
        <v>93.85744211691545</v>
      </c>
      <c r="L279" s="40"/>
      <c r="M279" s="42"/>
      <c r="N279" s="42"/>
      <c r="O279" s="40"/>
      <c r="P279" s="39"/>
      <c r="Q279" s="39"/>
      <c r="R279" s="41"/>
      <c r="S279" s="42"/>
      <c r="T279" s="42"/>
      <c r="U279" s="40"/>
      <c r="V279" s="39"/>
      <c r="W279" s="39"/>
      <c r="X279" s="41"/>
      <c r="Y279" s="42"/>
      <c r="Z279" s="42"/>
      <c r="AA279" s="40"/>
      <c r="AB279" s="39"/>
      <c r="AC279" s="39"/>
      <c r="AD279" s="41"/>
      <c r="AE279" s="42"/>
      <c r="AF279" s="42"/>
      <c r="AG279" s="40"/>
      <c r="AH279" s="39"/>
      <c r="AI279" s="39"/>
      <c r="AJ279" s="41"/>
      <c r="AK279" s="42"/>
      <c r="AL279" s="42"/>
      <c r="AM279" s="40"/>
      <c r="AN279" s="39"/>
      <c r="AO279" s="39"/>
      <c r="AP279" s="41"/>
      <c r="AQ279" s="42"/>
      <c r="AR279" s="42"/>
      <c r="AS279" s="40"/>
      <c r="AT279" s="39"/>
      <c r="AU279" s="39"/>
      <c r="AV279" s="41"/>
      <c r="AW279" s="42"/>
      <c r="AX279" s="42"/>
      <c r="AY279" s="40"/>
      <c r="AZ279" s="39"/>
      <c r="BA279" s="39"/>
      <c r="BB279" s="41"/>
      <c r="BC279" s="42"/>
      <c r="BD279" s="42"/>
      <c r="BE279" s="40"/>
      <c r="BF279" s="39"/>
      <c r="BG279" s="39"/>
      <c r="BH279" s="41"/>
      <c r="BI279" s="42"/>
      <c r="BJ279" s="42"/>
      <c r="BK279" s="40"/>
      <c r="BL279" s="39"/>
      <c r="BM279" s="39"/>
      <c r="BN279" s="41"/>
    </row>
    <row r="280" spans="1:252" ht="15.75" customHeight="1" x14ac:dyDescent="0.25">
      <c r="A280" s="55"/>
      <c r="B280" s="26"/>
      <c r="C280" s="96" t="s">
        <v>274</v>
      </c>
      <c r="D280" s="28">
        <v>270.17809499999998</v>
      </c>
      <c r="E280" s="28">
        <v>154.83850901999995</v>
      </c>
      <c r="F280" s="28">
        <v>100.74601974000001</v>
      </c>
      <c r="G280" s="28">
        <v>122.01816461</v>
      </c>
      <c r="H280" s="28">
        <v>136.63860545</v>
      </c>
      <c r="I280" s="80"/>
      <c r="J280" s="81">
        <f t="shared" si="4"/>
        <v>50.573532043743221</v>
      </c>
      <c r="K280" s="81">
        <f t="shared" si="4"/>
        <v>88.245880378731158</v>
      </c>
      <c r="L280" s="40"/>
    </row>
    <row r="281" spans="1:252" ht="15.75" customHeight="1" x14ac:dyDescent="0.25">
      <c r="A281" s="55"/>
      <c r="B281" s="26"/>
      <c r="C281" s="85" t="s">
        <v>275</v>
      </c>
      <c r="D281" s="32">
        <v>253.587648</v>
      </c>
      <c r="E281" s="32">
        <v>112.12741185999998</v>
      </c>
      <c r="F281" s="32">
        <v>51.831012710000017</v>
      </c>
      <c r="G281" s="32">
        <v>89.177191229999991</v>
      </c>
      <c r="H281" s="32">
        <v>103.31997316999997</v>
      </c>
      <c r="I281" s="37"/>
      <c r="J281" s="38">
        <f t="shared" si="4"/>
        <v>40.74329881004298</v>
      </c>
      <c r="K281" s="38">
        <f t="shared" si="4"/>
        <v>92.145151177664914</v>
      </c>
      <c r="L281" s="40"/>
      <c r="M281" s="41"/>
      <c r="N281" s="41"/>
      <c r="O281" s="42"/>
      <c r="P281" s="42"/>
      <c r="Q281" s="40"/>
      <c r="R281" s="39"/>
      <c r="S281" s="39"/>
      <c r="T281" s="41"/>
      <c r="U281" s="42"/>
      <c r="V281" s="42"/>
      <c r="W281" s="40"/>
      <c r="X281" s="39"/>
      <c r="Y281" s="39"/>
      <c r="Z281" s="41"/>
      <c r="AA281" s="42"/>
      <c r="AB281" s="42"/>
      <c r="AC281" s="40"/>
      <c r="AD281" s="39"/>
      <c r="AE281" s="39"/>
      <c r="AF281" s="41"/>
      <c r="AG281" s="42"/>
      <c r="AH281" s="42"/>
      <c r="AI281" s="40"/>
      <c r="AJ281" s="39"/>
      <c r="AK281" s="39"/>
      <c r="AL281" s="41"/>
      <c r="AM281" s="42"/>
      <c r="AN281" s="42"/>
      <c r="AO281" s="40"/>
      <c r="AP281" s="39"/>
      <c r="AQ281" s="39"/>
      <c r="AR281" s="41"/>
      <c r="AS281" s="42"/>
      <c r="AT281" s="42"/>
      <c r="AU281" s="40"/>
      <c r="AV281" s="39"/>
      <c r="AW281" s="39"/>
      <c r="AX281" s="41"/>
      <c r="AY281" s="42"/>
      <c r="AZ281" s="42"/>
      <c r="BA281" s="40"/>
      <c r="BB281" s="39"/>
      <c r="BC281" s="39"/>
      <c r="BD281" s="41"/>
      <c r="BE281" s="42"/>
      <c r="BF281" s="42"/>
      <c r="BG281" s="40"/>
      <c r="BH281" s="39"/>
      <c r="BI281" s="39"/>
      <c r="BJ281" s="41"/>
      <c r="BK281" s="42"/>
      <c r="BL281" s="42"/>
      <c r="BM281" s="40"/>
      <c r="BN281" s="39"/>
      <c r="BO281" s="39"/>
      <c r="BP281" s="41"/>
      <c r="BQ281" s="42"/>
      <c r="BR281" s="42"/>
      <c r="BS281" s="40"/>
      <c r="BT281" s="39"/>
      <c r="BU281" s="39"/>
      <c r="BV281" s="41"/>
      <c r="BW281" s="42"/>
      <c r="BX281" s="42"/>
      <c r="BY281" s="40"/>
      <c r="BZ281" s="39"/>
      <c r="CA281" s="39"/>
      <c r="CB281" s="41"/>
      <c r="CC281" s="42"/>
      <c r="CD281" s="42"/>
      <c r="CE281" s="40"/>
      <c r="CF281" s="39"/>
      <c r="CG281" s="39"/>
      <c r="CH281" s="41"/>
      <c r="CI281" s="42"/>
      <c r="CJ281" s="42"/>
      <c r="CK281" s="40"/>
      <c r="CL281" s="39"/>
      <c r="CM281" s="39"/>
      <c r="CN281" s="41"/>
    </row>
    <row r="282" spans="1:252" ht="15.75" customHeight="1" x14ac:dyDescent="0.25">
      <c r="A282" s="16"/>
      <c r="B282" s="26"/>
      <c r="C282" s="31" t="s">
        <v>276</v>
      </c>
      <c r="D282" s="32">
        <v>726.97251700000004</v>
      </c>
      <c r="E282" s="32">
        <v>1649.6674102600005</v>
      </c>
      <c r="F282" s="32">
        <v>427.73842829</v>
      </c>
      <c r="G282" s="32">
        <v>693.98943295000015</v>
      </c>
      <c r="H282" s="32">
        <v>1605.7124270200004</v>
      </c>
      <c r="I282" s="33"/>
      <c r="J282" s="34">
        <f t="shared" si="4"/>
        <v>220.87663418780937</v>
      </c>
      <c r="K282" s="34">
        <f t="shared" si="4"/>
        <v>97.335524544727932</v>
      </c>
      <c r="M282" s="40"/>
      <c r="N282" s="40"/>
      <c r="O282" s="39"/>
      <c r="P282" s="39"/>
      <c r="Q282" s="41"/>
      <c r="R282" s="42"/>
      <c r="S282" s="42"/>
      <c r="T282" s="40"/>
      <c r="U282" s="39"/>
      <c r="V282" s="39"/>
      <c r="W282" s="41"/>
      <c r="X282" s="42"/>
      <c r="Y282" s="42"/>
      <c r="Z282" s="40"/>
      <c r="AA282" s="39"/>
      <c r="AB282" s="39"/>
      <c r="AC282" s="41"/>
      <c r="AD282" s="42"/>
      <c r="AE282" s="42"/>
      <c r="AF282" s="40"/>
      <c r="AG282" s="39"/>
      <c r="AH282" s="39"/>
      <c r="AI282" s="41"/>
      <c r="AJ282" s="42"/>
      <c r="AK282" s="42"/>
      <c r="AL282" s="40"/>
      <c r="AM282" s="39"/>
      <c r="AN282" s="39"/>
      <c r="AO282" s="41"/>
      <c r="AP282" s="42"/>
      <c r="AQ282" s="42"/>
      <c r="AR282" s="40"/>
      <c r="AS282" s="39"/>
      <c r="AT282" s="39"/>
      <c r="AU282" s="41"/>
      <c r="AV282" s="42"/>
      <c r="AW282" s="42"/>
      <c r="AX282" s="40"/>
      <c r="AY282" s="39"/>
      <c r="AZ282" s="39"/>
      <c r="BA282" s="41"/>
      <c r="BB282" s="42"/>
      <c r="BC282" s="42"/>
      <c r="BD282" s="40"/>
      <c r="BE282" s="39"/>
      <c r="BF282" s="39"/>
      <c r="BG282" s="41"/>
      <c r="BH282" s="42"/>
      <c r="BI282" s="42"/>
      <c r="BJ282" s="40"/>
      <c r="BK282" s="39"/>
      <c r="BL282" s="39"/>
      <c r="BM282" s="41"/>
    </row>
    <row r="283" spans="1:252" ht="30" customHeight="1" x14ac:dyDescent="0.25">
      <c r="A283" s="55"/>
      <c r="B283" s="26"/>
      <c r="C283" s="31" t="s">
        <v>277</v>
      </c>
      <c r="D283" s="32">
        <v>43.830171</v>
      </c>
      <c r="E283" s="32">
        <v>29.90484197</v>
      </c>
      <c r="F283" s="32">
        <v>10.114691730000002</v>
      </c>
      <c r="G283" s="32">
        <v>17.742503800000001</v>
      </c>
      <c r="H283" s="32">
        <v>22.935565009999998</v>
      </c>
      <c r="I283" s="31"/>
      <c r="J283" s="84">
        <f t="shared" si="4"/>
        <v>52.328258107868194</v>
      </c>
      <c r="K283" s="84">
        <f t="shared" si="4"/>
        <v>76.695155363163408</v>
      </c>
      <c r="L283" s="42"/>
      <c r="M283" s="40"/>
      <c r="N283" s="40"/>
      <c r="O283" s="39"/>
      <c r="P283" s="39"/>
      <c r="Q283" s="41"/>
      <c r="R283" s="42"/>
      <c r="S283" s="42"/>
      <c r="T283" s="40"/>
      <c r="U283" s="39"/>
      <c r="V283" s="39"/>
      <c r="W283" s="41"/>
      <c r="X283" s="42"/>
      <c r="Y283" s="42"/>
      <c r="Z283" s="40"/>
      <c r="AA283" s="39"/>
      <c r="AB283" s="39"/>
      <c r="AC283" s="41"/>
      <c r="AD283" s="42"/>
      <c r="AE283" s="42"/>
      <c r="AF283" s="40"/>
      <c r="AG283" s="39"/>
      <c r="AH283" s="39"/>
      <c r="AI283" s="41"/>
      <c r="AJ283" s="42"/>
      <c r="AK283" s="42"/>
      <c r="AL283" s="40"/>
      <c r="AM283" s="39"/>
      <c r="AN283" s="39"/>
      <c r="AO283" s="41"/>
      <c r="AP283" s="42"/>
      <c r="AQ283" s="42"/>
      <c r="AR283" s="40"/>
      <c r="AS283" s="39"/>
      <c r="AT283" s="39"/>
      <c r="AU283" s="41"/>
      <c r="AV283" s="42"/>
      <c r="AW283" s="42"/>
      <c r="AX283" s="40"/>
      <c r="AY283" s="39"/>
      <c r="AZ283" s="39"/>
      <c r="BA283" s="41"/>
      <c r="BB283" s="42"/>
      <c r="BC283" s="42"/>
      <c r="BD283" s="40"/>
      <c r="BE283" s="39"/>
      <c r="BF283" s="39"/>
      <c r="BG283" s="41"/>
      <c r="BH283" s="42"/>
      <c r="BI283" s="42"/>
      <c r="BJ283" s="40"/>
      <c r="BK283" s="39"/>
      <c r="BL283" s="39"/>
      <c r="BM283" s="41"/>
    </row>
    <row r="284" spans="1:252" ht="15.75" customHeight="1" x14ac:dyDescent="0.25">
      <c r="A284" s="35"/>
      <c r="B284" s="36"/>
      <c r="C284" s="37" t="s">
        <v>278</v>
      </c>
      <c r="D284" s="32">
        <v>904.33436700000004</v>
      </c>
      <c r="E284" s="32">
        <v>107.97739494999999</v>
      </c>
      <c r="F284" s="32">
        <v>13.790149529999999</v>
      </c>
      <c r="G284" s="32">
        <v>23.124689120000006</v>
      </c>
      <c r="H284" s="32">
        <v>61.226525740000007</v>
      </c>
      <c r="I284" s="37"/>
      <c r="J284" s="38">
        <f t="shared" si="4"/>
        <v>6.7703415876044009</v>
      </c>
      <c r="K284" s="38">
        <f t="shared" si="4"/>
        <v>56.703095836264204</v>
      </c>
      <c r="L284" s="39"/>
    </row>
    <row r="285" spans="1:252" ht="15.75" customHeight="1" x14ac:dyDescent="0.25">
      <c r="A285" s="35"/>
      <c r="B285" s="36"/>
      <c r="C285" s="37" t="s">
        <v>279</v>
      </c>
      <c r="D285" s="32">
        <v>450.45118300000001</v>
      </c>
      <c r="E285" s="32">
        <v>177.10327478000002</v>
      </c>
      <c r="F285" s="32">
        <v>57.179867229999999</v>
      </c>
      <c r="G285" s="32">
        <v>87.423038050000002</v>
      </c>
      <c r="H285" s="32">
        <v>120.23013147999998</v>
      </c>
      <c r="I285" s="37"/>
      <c r="J285" s="38">
        <f t="shared" si="4"/>
        <v>26.691045781979884</v>
      </c>
      <c r="K285" s="38">
        <f t="shared" si="4"/>
        <v>67.887017690300425</v>
      </c>
      <c r="L285" s="39"/>
    </row>
    <row r="286" spans="1:252" ht="15.75" customHeight="1" x14ac:dyDescent="0.25">
      <c r="A286" s="16"/>
      <c r="B286" s="26"/>
      <c r="C286" s="31" t="s">
        <v>103</v>
      </c>
      <c r="D286" s="32">
        <v>322.29413599999998</v>
      </c>
      <c r="E286" s="32">
        <v>184.13195254999999</v>
      </c>
      <c r="F286" s="32">
        <v>83.29483079000002</v>
      </c>
      <c r="G286" s="32">
        <v>97.511826910000011</v>
      </c>
      <c r="H286" s="32">
        <v>165.25451672</v>
      </c>
      <c r="I286" s="33"/>
      <c r="J286" s="34">
        <f t="shared" si="4"/>
        <v>51.274441034198645</v>
      </c>
      <c r="K286" s="34">
        <f t="shared" si="4"/>
        <v>89.747876146116496</v>
      </c>
      <c r="M286" s="41"/>
      <c r="N286" s="41"/>
      <c r="O286" s="42"/>
      <c r="P286" s="42"/>
      <c r="Q286" s="40"/>
      <c r="R286" s="39"/>
      <c r="S286" s="39"/>
      <c r="T286" s="41"/>
      <c r="U286" s="42"/>
      <c r="V286" s="42"/>
      <c r="W286" s="40"/>
      <c r="X286" s="39"/>
      <c r="Y286" s="39"/>
      <c r="Z286" s="41"/>
      <c r="AA286" s="42"/>
      <c r="AB286" s="42"/>
      <c r="AC286" s="40"/>
      <c r="AD286" s="39"/>
      <c r="AE286" s="39"/>
      <c r="AF286" s="41"/>
      <c r="AG286" s="42"/>
      <c r="AH286" s="42"/>
      <c r="AI286" s="40"/>
      <c r="AJ286" s="39"/>
      <c r="AK286" s="39"/>
      <c r="AL286" s="41"/>
      <c r="AM286" s="42"/>
      <c r="AN286" s="42"/>
      <c r="AO286" s="40"/>
      <c r="AP286" s="39"/>
      <c r="AQ286" s="39"/>
      <c r="AR286" s="41"/>
      <c r="AS286" s="42"/>
      <c r="AT286" s="42"/>
      <c r="AU286" s="40"/>
      <c r="AV286" s="39"/>
      <c r="AW286" s="39"/>
      <c r="AX286" s="41"/>
      <c r="AY286" s="42"/>
      <c r="AZ286" s="42"/>
      <c r="BA286" s="40"/>
      <c r="BB286" s="39"/>
      <c r="BC286" s="39"/>
      <c r="BD286" s="41"/>
      <c r="BE286" s="42"/>
      <c r="BF286" s="42"/>
      <c r="BG286" s="40"/>
      <c r="BH286" s="39"/>
      <c r="BI286" s="39"/>
      <c r="BJ286" s="41"/>
      <c r="BK286" s="42"/>
      <c r="BL286" s="42"/>
      <c r="BM286" s="40"/>
      <c r="BN286" s="39"/>
      <c r="BO286" s="39"/>
      <c r="BP286" s="41"/>
      <c r="BQ286" s="42"/>
      <c r="BR286" s="42"/>
      <c r="BS286" s="40"/>
      <c r="BT286" s="39"/>
      <c r="BU286" s="39"/>
      <c r="BV286" s="41"/>
      <c r="BW286" s="42"/>
      <c r="BX286" s="42"/>
      <c r="BY286" s="40"/>
      <c r="BZ286" s="39"/>
      <c r="CA286" s="39"/>
      <c r="CB286" s="41"/>
      <c r="CC286" s="42"/>
      <c r="CD286" s="42"/>
      <c r="CE286" s="40"/>
      <c r="CF286" s="39"/>
      <c r="CG286" s="39"/>
      <c r="CH286" s="41"/>
      <c r="CI286" s="42"/>
      <c r="CJ286" s="42"/>
      <c r="CK286" s="40"/>
      <c r="CL286" s="39"/>
      <c r="CM286" s="39"/>
      <c r="CN286" s="41"/>
    </row>
    <row r="287" spans="1:252" ht="15.75" customHeight="1" x14ac:dyDescent="0.25">
      <c r="A287" s="16"/>
      <c r="B287" s="26"/>
      <c r="C287" s="46" t="s">
        <v>280</v>
      </c>
      <c r="D287" s="44">
        <v>1508.5435890000001</v>
      </c>
      <c r="E287" s="44">
        <v>847.27178600000002</v>
      </c>
      <c r="F287" s="44">
        <v>357.42500000000001</v>
      </c>
      <c r="G287" s="44">
        <v>794.63793099999998</v>
      </c>
      <c r="H287" s="44">
        <v>847.27178600000002</v>
      </c>
      <c r="I287" s="75"/>
      <c r="J287" s="76">
        <f t="shared" si="4"/>
        <v>56.164885932242029</v>
      </c>
      <c r="K287" s="76">
        <f t="shared" si="4"/>
        <v>100</v>
      </c>
    </row>
    <row r="288" spans="1:252" s="58" customFormat="1" ht="15.75" customHeight="1" x14ac:dyDescent="0.25">
      <c r="A288" s="55"/>
      <c r="B288" s="22" t="s">
        <v>281</v>
      </c>
      <c r="C288" s="47"/>
      <c r="D288" s="23">
        <f>+SUM(D289:D290)</f>
        <v>6747</v>
      </c>
      <c r="E288" s="23">
        <f>+SUM(E289:E290)</f>
        <v>1825.1682250000001</v>
      </c>
      <c r="F288" s="23">
        <f>+SUM(F289:F290)</f>
        <v>1402.277448</v>
      </c>
      <c r="G288" s="23">
        <f>+SUM(G289:G290)</f>
        <v>1402.277448</v>
      </c>
      <c r="H288" s="23">
        <f>+SUM(H289:H290)</f>
        <v>1825.1682250000001</v>
      </c>
      <c r="I288" s="47"/>
      <c r="J288" s="97">
        <f t="shared" si="4"/>
        <v>27.051552171335409</v>
      </c>
      <c r="K288" s="97">
        <f t="shared" si="4"/>
        <v>100</v>
      </c>
      <c r="L288" s="4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</row>
    <row r="289" spans="1:65" ht="15.75" customHeight="1" x14ac:dyDescent="0.25">
      <c r="A289" s="16"/>
      <c r="B289" s="26"/>
      <c r="C289" s="27" t="s">
        <v>282</v>
      </c>
      <c r="D289" s="28">
        <v>4062.043651</v>
      </c>
      <c r="E289" s="28">
        <v>1402.277448</v>
      </c>
      <c r="F289" s="28">
        <v>1402.277448</v>
      </c>
      <c r="G289" s="28">
        <v>1402.277448</v>
      </c>
      <c r="H289" s="28">
        <v>1402.277448</v>
      </c>
      <c r="I289" s="29"/>
      <c r="J289" s="30">
        <f t="shared" si="4"/>
        <v>34.521476588632552</v>
      </c>
      <c r="K289" s="30">
        <f t="shared" si="4"/>
        <v>100</v>
      </c>
    </row>
    <row r="290" spans="1:65" ht="15.75" customHeight="1" x14ac:dyDescent="0.25">
      <c r="A290" s="16"/>
      <c r="B290" s="26"/>
      <c r="C290" s="46" t="s">
        <v>283</v>
      </c>
      <c r="D290" s="44">
        <v>2684.956349</v>
      </c>
      <c r="E290" s="44">
        <v>422.89077700000001</v>
      </c>
      <c r="F290" s="44">
        <v>0</v>
      </c>
      <c r="G290" s="44">
        <v>0</v>
      </c>
      <c r="H290" s="44">
        <v>422.89077700000001</v>
      </c>
      <c r="I290" s="75"/>
      <c r="J290" s="76">
        <f t="shared" si="4"/>
        <v>15.750378107916122</v>
      </c>
      <c r="K290" s="76">
        <f t="shared" si="4"/>
        <v>100</v>
      </c>
    </row>
    <row r="291" spans="1:65" ht="15.75" customHeight="1" x14ac:dyDescent="0.25">
      <c r="A291" s="16"/>
      <c r="B291" s="22" t="s">
        <v>284</v>
      </c>
      <c r="C291" s="47"/>
      <c r="D291" s="23">
        <f>+SUM(D292:D293)</f>
        <v>14.319182999999999</v>
      </c>
      <c r="E291" s="23">
        <f>+SUM(E292:E293)</f>
        <v>7.394838</v>
      </c>
      <c r="F291" s="23">
        <f>+SUM(F292:F293)</f>
        <v>5.0253689999999995</v>
      </c>
      <c r="G291" s="23">
        <f>+SUM(G292:G293)</f>
        <v>6.2071679999999994</v>
      </c>
      <c r="H291" s="23">
        <f>+SUM(H292:H293)</f>
        <v>7.394838</v>
      </c>
      <c r="I291" s="24"/>
      <c r="J291" s="25">
        <f t="shared" si="4"/>
        <v>51.642876552384308</v>
      </c>
      <c r="K291" s="25">
        <f t="shared" si="4"/>
        <v>100</v>
      </c>
    </row>
    <row r="292" spans="1:65" ht="15.75" customHeight="1" x14ac:dyDescent="0.25">
      <c r="A292" s="16"/>
      <c r="B292" s="26"/>
      <c r="C292" s="27" t="s">
        <v>285</v>
      </c>
      <c r="D292" s="28">
        <v>5.1859440000000001</v>
      </c>
      <c r="E292" s="28">
        <v>2.5285139999999999</v>
      </c>
      <c r="F292" s="28">
        <v>1.7596970000000001</v>
      </c>
      <c r="G292" s="28">
        <v>2.1406550000000002</v>
      </c>
      <c r="H292" s="28">
        <v>2.5285139999999999</v>
      </c>
      <c r="I292" s="29"/>
      <c r="J292" s="30">
        <f t="shared" si="4"/>
        <v>48.757063323475919</v>
      </c>
      <c r="K292" s="30">
        <f t="shared" si="4"/>
        <v>100</v>
      </c>
    </row>
    <row r="293" spans="1:65" ht="30" customHeight="1" x14ac:dyDescent="0.25">
      <c r="A293" s="16"/>
      <c r="B293" s="26"/>
      <c r="C293" s="46" t="s">
        <v>286</v>
      </c>
      <c r="D293" s="44">
        <v>9.1332389999999997</v>
      </c>
      <c r="E293" s="44">
        <v>4.8663239999999996</v>
      </c>
      <c r="F293" s="44">
        <v>3.2656719999999999</v>
      </c>
      <c r="G293" s="44">
        <v>4.0665129999999996</v>
      </c>
      <c r="H293" s="44">
        <v>4.8663239999999996</v>
      </c>
      <c r="I293" s="75"/>
      <c r="J293" s="76">
        <f t="shared" si="4"/>
        <v>53.281470023942212</v>
      </c>
      <c r="K293" s="76">
        <f t="shared" si="4"/>
        <v>100</v>
      </c>
    </row>
    <row r="294" spans="1:65" ht="15.75" customHeight="1" x14ac:dyDescent="0.25">
      <c r="A294" s="16"/>
      <c r="B294" s="22" t="s">
        <v>287</v>
      </c>
      <c r="C294" s="47"/>
      <c r="D294" s="23">
        <f>+SUM(D295:D304)</f>
        <v>27083.415794</v>
      </c>
      <c r="E294" s="23">
        <f>+SUM(E295:E304)</f>
        <v>19247.203046000002</v>
      </c>
      <c r="F294" s="23">
        <f>+SUM(F295:F304)</f>
        <v>13387.5752285</v>
      </c>
      <c r="G294" s="23">
        <f>+SUM(G295:G304)</f>
        <v>17403.6872558</v>
      </c>
      <c r="H294" s="23">
        <f>+SUM(H295:H304)</f>
        <v>19239.525405790002</v>
      </c>
      <c r="I294" s="24"/>
      <c r="J294" s="25">
        <f t="shared" si="4"/>
        <v>71.038031362544316</v>
      </c>
      <c r="K294" s="25">
        <f t="shared" si="4"/>
        <v>99.960110358935523</v>
      </c>
    </row>
    <row r="295" spans="1:65" ht="30" customHeight="1" x14ac:dyDescent="0.25">
      <c r="A295" s="16"/>
      <c r="B295" s="26"/>
      <c r="C295" s="27" t="s">
        <v>288</v>
      </c>
      <c r="D295" s="28">
        <v>3805.3</v>
      </c>
      <c r="E295" s="28">
        <v>2013.909024</v>
      </c>
      <c r="F295" s="28">
        <v>1333.5605330000001</v>
      </c>
      <c r="G295" s="28">
        <v>1632.576229</v>
      </c>
      <c r="H295" s="28">
        <v>2013.909024</v>
      </c>
      <c r="I295" s="29"/>
      <c r="J295" s="30">
        <f t="shared" si="4"/>
        <v>52.923791133419172</v>
      </c>
      <c r="K295" s="30">
        <f t="shared" si="4"/>
        <v>100</v>
      </c>
      <c r="M295" s="40"/>
      <c r="N295" s="40"/>
      <c r="O295" s="39"/>
      <c r="P295" s="39"/>
      <c r="Q295" s="41"/>
      <c r="R295" s="42"/>
      <c r="S295" s="42"/>
      <c r="T295" s="40"/>
      <c r="U295" s="39"/>
      <c r="V295" s="39"/>
      <c r="W295" s="41"/>
      <c r="X295" s="42"/>
      <c r="Y295" s="42"/>
      <c r="Z295" s="40"/>
      <c r="AA295" s="39"/>
      <c r="AB295" s="39"/>
      <c r="AC295" s="41"/>
      <c r="AD295" s="42"/>
      <c r="AE295" s="42"/>
      <c r="AF295" s="40"/>
      <c r="AG295" s="39"/>
      <c r="AH295" s="39"/>
      <c r="AI295" s="41"/>
      <c r="AJ295" s="42"/>
      <c r="AK295" s="42"/>
      <c r="AL295" s="40"/>
      <c r="AM295" s="39"/>
      <c r="AN295" s="39"/>
      <c r="AO295" s="41"/>
      <c r="AP295" s="42"/>
      <c r="AQ295" s="42"/>
      <c r="AR295" s="40"/>
      <c r="AS295" s="39"/>
      <c r="AT295" s="39"/>
      <c r="AU295" s="41"/>
      <c r="AV295" s="42"/>
      <c r="AW295" s="42"/>
      <c r="AX295" s="40"/>
      <c r="AY295" s="39"/>
      <c r="AZ295" s="39"/>
      <c r="BA295" s="41"/>
      <c r="BB295" s="42"/>
      <c r="BC295" s="42"/>
      <c r="BD295" s="40"/>
      <c r="BE295" s="39"/>
      <c r="BF295" s="39"/>
      <c r="BG295" s="41"/>
      <c r="BH295" s="42"/>
      <c r="BI295" s="42"/>
      <c r="BJ295" s="40"/>
      <c r="BK295" s="39"/>
      <c r="BL295" s="39"/>
      <c r="BM295" s="41"/>
    </row>
    <row r="296" spans="1:65" ht="30" customHeight="1" x14ac:dyDescent="0.25">
      <c r="A296" s="16"/>
      <c r="B296" s="26"/>
      <c r="C296" s="31" t="s">
        <v>289</v>
      </c>
      <c r="D296" s="32">
        <v>600</v>
      </c>
      <c r="E296" s="32">
        <v>400</v>
      </c>
      <c r="F296" s="32">
        <v>400</v>
      </c>
      <c r="G296" s="32">
        <v>400</v>
      </c>
      <c r="H296" s="32">
        <v>400</v>
      </c>
      <c r="I296" s="33"/>
      <c r="J296" s="34">
        <f t="shared" si="4"/>
        <v>66.666666666666657</v>
      </c>
      <c r="K296" s="34">
        <f t="shared" si="4"/>
        <v>100</v>
      </c>
      <c r="M296" s="40"/>
      <c r="N296" s="40"/>
      <c r="O296" s="39"/>
      <c r="P296" s="39"/>
      <c r="Q296" s="41"/>
      <c r="R296" s="42"/>
      <c r="S296" s="42"/>
      <c r="T296" s="40"/>
      <c r="U296" s="39"/>
      <c r="V296" s="39"/>
      <c r="W296" s="41"/>
      <c r="X296" s="42"/>
      <c r="Y296" s="42"/>
      <c r="Z296" s="40"/>
      <c r="AA296" s="39"/>
      <c r="AB296" s="39"/>
      <c r="AC296" s="41"/>
      <c r="AD296" s="42"/>
      <c r="AE296" s="42"/>
      <c r="AF296" s="40"/>
      <c r="AG296" s="39"/>
      <c r="AH296" s="39"/>
      <c r="AI296" s="41"/>
      <c r="AJ296" s="42"/>
      <c r="AK296" s="42"/>
      <c r="AL296" s="40"/>
      <c r="AM296" s="39"/>
      <c r="AN296" s="39"/>
      <c r="AO296" s="41"/>
      <c r="AP296" s="42"/>
      <c r="AQ296" s="42"/>
      <c r="AR296" s="40"/>
      <c r="AS296" s="39"/>
      <c r="AT296" s="39"/>
      <c r="AU296" s="41"/>
      <c r="AV296" s="42"/>
      <c r="AW296" s="42"/>
      <c r="AX296" s="40"/>
      <c r="AY296" s="39"/>
      <c r="AZ296" s="39"/>
      <c r="BA296" s="41"/>
      <c r="BB296" s="42"/>
      <c r="BC296" s="42"/>
      <c r="BD296" s="40"/>
      <c r="BE296" s="39"/>
      <c r="BF296" s="39"/>
      <c r="BG296" s="41"/>
      <c r="BH296" s="42"/>
      <c r="BI296" s="42"/>
      <c r="BJ296" s="40"/>
      <c r="BK296" s="39"/>
      <c r="BL296" s="39"/>
      <c r="BM296" s="41"/>
    </row>
    <row r="297" spans="1:65" ht="30" customHeight="1" x14ac:dyDescent="0.25">
      <c r="A297" s="35"/>
      <c r="B297" s="36"/>
      <c r="C297" s="37" t="s">
        <v>290</v>
      </c>
      <c r="D297" s="32">
        <v>2702.873767</v>
      </c>
      <c r="E297" s="32">
        <v>2557.3279689999999</v>
      </c>
      <c r="F297" s="32">
        <v>2166.0158219999998</v>
      </c>
      <c r="G297" s="32">
        <v>2378.0977090000001</v>
      </c>
      <c r="H297" s="32">
        <v>2557.3279689999999</v>
      </c>
      <c r="I297" s="37"/>
      <c r="J297" s="38">
        <f t="shared" si="4"/>
        <v>94.615146301799143</v>
      </c>
      <c r="K297" s="38">
        <f t="shared" si="4"/>
        <v>100</v>
      </c>
      <c r="L297" s="39"/>
    </row>
    <row r="298" spans="1:65" ht="15.75" customHeight="1" x14ac:dyDescent="0.25">
      <c r="A298" s="35"/>
      <c r="B298" s="36"/>
      <c r="C298" s="37" t="s">
        <v>291</v>
      </c>
      <c r="D298" s="32">
        <v>7840</v>
      </c>
      <c r="E298" s="32">
        <v>4684.7700430000004</v>
      </c>
      <c r="F298" s="32">
        <v>3526.7614831999999</v>
      </c>
      <c r="G298" s="32">
        <v>4106.3981057999999</v>
      </c>
      <c r="H298" s="32">
        <v>4677.1067438499995</v>
      </c>
      <c r="I298" s="37"/>
      <c r="J298" s="38">
        <f t="shared" si="4"/>
        <v>59.656973773596931</v>
      </c>
      <c r="K298" s="38">
        <f t="shared" si="4"/>
        <v>99.836421017901372</v>
      </c>
      <c r="L298" s="39"/>
    </row>
    <row r="299" spans="1:65" ht="15.75" customHeight="1" x14ac:dyDescent="0.25">
      <c r="A299" s="16"/>
      <c r="B299" s="26"/>
      <c r="C299" s="31" t="s">
        <v>292</v>
      </c>
      <c r="D299" s="32">
        <v>3722</v>
      </c>
      <c r="E299" s="32">
        <v>1858.351105</v>
      </c>
      <c r="F299" s="32">
        <v>1237.6712423000001</v>
      </c>
      <c r="G299" s="32">
        <v>1546.049064</v>
      </c>
      <c r="H299" s="32">
        <v>1858.3367639400001</v>
      </c>
      <c r="I299" s="33"/>
      <c r="J299" s="34">
        <f t="shared" si="4"/>
        <v>49.928446102632996</v>
      </c>
      <c r="K299" s="34">
        <f t="shared" si="4"/>
        <v>99.999228291146849</v>
      </c>
      <c r="M299" s="40"/>
      <c r="N299" s="40"/>
      <c r="O299" s="39"/>
      <c r="P299" s="39"/>
      <c r="Q299" s="41"/>
      <c r="R299" s="42"/>
      <c r="S299" s="42"/>
      <c r="T299" s="40"/>
      <c r="U299" s="39"/>
      <c r="V299" s="39"/>
      <c r="W299" s="41"/>
      <c r="X299" s="42"/>
      <c r="Y299" s="42"/>
      <c r="Z299" s="40"/>
      <c r="AA299" s="39"/>
      <c r="AB299" s="39"/>
      <c r="AC299" s="41"/>
      <c r="AD299" s="42"/>
      <c r="AE299" s="42"/>
      <c r="AF299" s="40"/>
      <c r="AG299" s="39"/>
      <c r="AH299" s="39"/>
      <c r="AI299" s="41"/>
      <c r="AJ299" s="42"/>
      <c r="AK299" s="42"/>
      <c r="AL299" s="40"/>
      <c r="AM299" s="39"/>
      <c r="AN299" s="39"/>
      <c r="AO299" s="41"/>
      <c r="AP299" s="42"/>
      <c r="AQ299" s="42"/>
      <c r="AR299" s="40"/>
      <c r="AS299" s="39"/>
      <c r="AT299" s="39"/>
      <c r="AU299" s="41"/>
      <c r="AV299" s="42"/>
      <c r="AW299" s="42"/>
      <c r="AX299" s="40"/>
      <c r="AY299" s="39"/>
      <c r="AZ299" s="39"/>
      <c r="BA299" s="41"/>
      <c r="BB299" s="42"/>
      <c r="BC299" s="42"/>
      <c r="BD299" s="40"/>
      <c r="BE299" s="39"/>
      <c r="BF299" s="39"/>
      <c r="BG299" s="41"/>
      <c r="BH299" s="42"/>
      <c r="BI299" s="42"/>
      <c r="BJ299" s="40"/>
      <c r="BK299" s="39"/>
      <c r="BL299" s="39"/>
      <c r="BM299" s="41"/>
    </row>
    <row r="300" spans="1:65" ht="30" customHeight="1" x14ac:dyDescent="0.25">
      <c r="A300" s="16"/>
      <c r="B300" s="26"/>
      <c r="C300" s="31" t="s">
        <v>293</v>
      </c>
      <c r="D300" s="32">
        <v>724</v>
      </c>
      <c r="E300" s="32">
        <v>739</v>
      </c>
      <c r="F300" s="32">
        <v>642</v>
      </c>
      <c r="G300" s="32">
        <v>732</v>
      </c>
      <c r="H300" s="32">
        <v>739</v>
      </c>
      <c r="I300" s="33"/>
      <c r="J300" s="34">
        <f t="shared" si="4"/>
        <v>102.0718232044199</v>
      </c>
      <c r="K300" s="34">
        <f t="shared" si="4"/>
        <v>100</v>
      </c>
      <c r="M300" s="40"/>
      <c r="N300" s="40"/>
      <c r="O300" s="39"/>
      <c r="P300" s="39"/>
      <c r="Q300" s="41"/>
      <c r="R300" s="42"/>
      <c r="S300" s="42"/>
      <c r="T300" s="40"/>
      <c r="U300" s="39"/>
      <c r="V300" s="39"/>
      <c r="W300" s="41"/>
      <c r="X300" s="42"/>
      <c r="Y300" s="42"/>
      <c r="Z300" s="40"/>
      <c r="AA300" s="39"/>
      <c r="AB300" s="39"/>
      <c r="AC300" s="41"/>
      <c r="AD300" s="42"/>
      <c r="AE300" s="42"/>
      <c r="AF300" s="40"/>
      <c r="AG300" s="39"/>
      <c r="AH300" s="39"/>
      <c r="AI300" s="41"/>
      <c r="AJ300" s="42"/>
      <c r="AK300" s="42"/>
      <c r="AL300" s="40"/>
      <c r="AM300" s="39"/>
      <c r="AN300" s="39"/>
      <c r="AO300" s="41"/>
      <c r="AP300" s="42"/>
      <c r="AQ300" s="42"/>
      <c r="AR300" s="40"/>
      <c r="AS300" s="39"/>
      <c r="AT300" s="39"/>
      <c r="AU300" s="41"/>
      <c r="AV300" s="42"/>
      <c r="AW300" s="42"/>
      <c r="AX300" s="40"/>
      <c r="AY300" s="39"/>
      <c r="AZ300" s="39"/>
      <c r="BA300" s="41"/>
      <c r="BB300" s="42"/>
      <c r="BC300" s="42"/>
      <c r="BD300" s="40"/>
      <c r="BE300" s="39"/>
      <c r="BF300" s="39"/>
      <c r="BG300" s="41"/>
      <c r="BH300" s="42"/>
      <c r="BI300" s="42"/>
      <c r="BJ300" s="40"/>
      <c r="BK300" s="39"/>
      <c r="BL300" s="39"/>
      <c r="BM300" s="41"/>
    </row>
    <row r="301" spans="1:65" ht="30" customHeight="1" x14ac:dyDescent="0.25">
      <c r="A301" s="35"/>
      <c r="B301" s="36"/>
      <c r="C301" s="37" t="s">
        <v>294</v>
      </c>
      <c r="D301" s="32">
        <v>900</v>
      </c>
      <c r="E301" s="32">
        <v>600</v>
      </c>
      <c r="F301" s="32">
        <v>200</v>
      </c>
      <c r="G301" s="32">
        <v>200</v>
      </c>
      <c r="H301" s="32">
        <v>600</v>
      </c>
      <c r="I301" s="37"/>
      <c r="J301" s="38">
        <f t="shared" si="4"/>
        <v>66.666666666666657</v>
      </c>
      <c r="K301" s="38">
        <f t="shared" si="4"/>
        <v>100</v>
      </c>
      <c r="L301" s="39"/>
    </row>
    <row r="302" spans="1:65" ht="30" customHeight="1" x14ac:dyDescent="0.25">
      <c r="A302" s="35"/>
      <c r="B302" s="36"/>
      <c r="C302" s="37" t="s">
        <v>295</v>
      </c>
      <c r="D302" s="32">
        <v>1224</v>
      </c>
      <c r="E302" s="32">
        <v>1224</v>
      </c>
      <c r="F302" s="32">
        <v>400</v>
      </c>
      <c r="G302" s="32">
        <v>1000.0000000000001</v>
      </c>
      <c r="H302" s="32">
        <v>1224</v>
      </c>
      <c r="I302" s="37"/>
      <c r="J302" s="38">
        <f t="shared" si="4"/>
        <v>100</v>
      </c>
      <c r="K302" s="38">
        <f t="shared" si="4"/>
        <v>100</v>
      </c>
      <c r="L302" s="39"/>
    </row>
    <row r="303" spans="1:65" ht="30" customHeight="1" x14ac:dyDescent="0.25">
      <c r="A303" s="16"/>
      <c r="B303" s="26"/>
      <c r="C303" s="31" t="s">
        <v>296</v>
      </c>
      <c r="D303" s="32">
        <v>4000</v>
      </c>
      <c r="E303" s="32">
        <v>4000</v>
      </c>
      <c r="F303" s="32">
        <v>2035</v>
      </c>
      <c r="G303" s="32">
        <v>4000</v>
      </c>
      <c r="H303" s="32">
        <v>4000</v>
      </c>
      <c r="I303" s="33"/>
      <c r="J303" s="34">
        <f t="shared" si="4"/>
        <v>100</v>
      </c>
      <c r="K303" s="34">
        <f t="shared" si="4"/>
        <v>100</v>
      </c>
      <c r="M303" s="40"/>
      <c r="N303" s="40"/>
      <c r="O303" s="39"/>
      <c r="P303" s="39"/>
      <c r="Q303" s="41"/>
      <c r="R303" s="42"/>
      <c r="S303" s="42"/>
      <c r="T303" s="40"/>
      <c r="U303" s="39"/>
      <c r="V303" s="39"/>
      <c r="W303" s="41"/>
      <c r="X303" s="42"/>
      <c r="Y303" s="42"/>
      <c r="Z303" s="40"/>
      <c r="AA303" s="39"/>
      <c r="AB303" s="39"/>
      <c r="AC303" s="41"/>
      <c r="AD303" s="42"/>
      <c r="AE303" s="42"/>
      <c r="AF303" s="40"/>
      <c r="AG303" s="39"/>
      <c r="AH303" s="39"/>
      <c r="AI303" s="41"/>
      <c r="AJ303" s="42"/>
      <c r="AK303" s="42"/>
      <c r="AL303" s="40"/>
      <c r="AM303" s="39"/>
      <c r="AN303" s="39"/>
      <c r="AO303" s="41"/>
      <c r="AP303" s="42"/>
      <c r="AQ303" s="42"/>
      <c r="AR303" s="40"/>
      <c r="AS303" s="39"/>
      <c r="AT303" s="39"/>
      <c r="AU303" s="41"/>
      <c r="AV303" s="42"/>
      <c r="AW303" s="42"/>
      <c r="AX303" s="40"/>
      <c r="AY303" s="39"/>
      <c r="AZ303" s="39"/>
      <c r="BA303" s="41"/>
      <c r="BB303" s="42"/>
      <c r="BC303" s="42"/>
      <c r="BD303" s="40"/>
      <c r="BE303" s="39"/>
      <c r="BF303" s="39"/>
      <c r="BG303" s="41"/>
      <c r="BH303" s="42"/>
      <c r="BI303" s="42"/>
      <c r="BJ303" s="40"/>
      <c r="BK303" s="39"/>
      <c r="BL303" s="39"/>
      <c r="BM303" s="41"/>
    </row>
    <row r="304" spans="1:65" ht="15.75" customHeight="1" x14ac:dyDescent="0.25">
      <c r="A304" s="16"/>
      <c r="B304" s="26"/>
      <c r="C304" s="31" t="s">
        <v>297</v>
      </c>
      <c r="D304" s="32">
        <v>1565.242027</v>
      </c>
      <c r="E304" s="32">
        <v>1169.8449049999999</v>
      </c>
      <c r="F304" s="32">
        <v>1446.5661480000001</v>
      </c>
      <c r="G304" s="32">
        <v>1408.5661480000001</v>
      </c>
      <c r="H304" s="32">
        <v>1169.8449049999999</v>
      </c>
      <c r="I304" s="33"/>
      <c r="J304" s="34">
        <f t="shared" si="4"/>
        <v>74.73891480170434</v>
      </c>
      <c r="K304" s="34">
        <f t="shared" si="4"/>
        <v>100</v>
      </c>
      <c r="M304" s="40"/>
      <c r="N304" s="40"/>
      <c r="O304" s="39"/>
      <c r="P304" s="39"/>
      <c r="Q304" s="41"/>
      <c r="R304" s="42"/>
      <c r="S304" s="42"/>
      <c r="T304" s="40"/>
      <c r="U304" s="39"/>
      <c r="V304" s="39"/>
      <c r="W304" s="41"/>
      <c r="X304" s="42"/>
      <c r="Y304" s="42"/>
      <c r="Z304" s="40"/>
      <c r="AA304" s="39"/>
      <c r="AB304" s="39"/>
      <c r="AC304" s="41"/>
      <c r="AD304" s="42"/>
      <c r="AE304" s="42"/>
      <c r="AF304" s="40"/>
      <c r="AG304" s="39"/>
      <c r="AH304" s="39"/>
      <c r="AI304" s="41"/>
      <c r="AJ304" s="42"/>
      <c r="AK304" s="42"/>
      <c r="AL304" s="40"/>
      <c r="AM304" s="39"/>
      <c r="AN304" s="39"/>
      <c r="AO304" s="41"/>
      <c r="AP304" s="42"/>
      <c r="AQ304" s="42"/>
      <c r="AR304" s="40"/>
      <c r="AS304" s="39"/>
      <c r="AT304" s="39"/>
      <c r="AU304" s="41"/>
      <c r="AV304" s="42"/>
      <c r="AW304" s="42"/>
      <c r="AX304" s="40"/>
      <c r="AY304" s="39"/>
      <c r="AZ304" s="39"/>
      <c r="BA304" s="41"/>
      <c r="BB304" s="42"/>
      <c r="BC304" s="42"/>
      <c r="BD304" s="40"/>
      <c r="BE304" s="39"/>
      <c r="BF304" s="39"/>
      <c r="BG304" s="41"/>
      <c r="BH304" s="42"/>
      <c r="BI304" s="42"/>
      <c r="BJ304" s="40"/>
      <c r="BK304" s="39"/>
      <c r="BL304" s="39"/>
      <c r="BM304" s="41"/>
    </row>
    <row r="305" spans="1:92" ht="13.5" thickBot="1" x14ac:dyDescent="0.3">
      <c r="A305" s="98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39"/>
      <c r="M305" s="40"/>
      <c r="N305" s="40"/>
      <c r="O305" s="39"/>
      <c r="P305" s="39"/>
      <c r="Q305" s="41"/>
      <c r="R305" s="42"/>
      <c r="S305" s="42"/>
      <c r="T305" s="40"/>
      <c r="U305" s="39"/>
      <c r="V305" s="39"/>
      <c r="W305" s="41"/>
      <c r="X305" s="42"/>
      <c r="Y305" s="42"/>
      <c r="Z305" s="40"/>
      <c r="AA305" s="39"/>
      <c r="AB305" s="39"/>
      <c r="AC305" s="41"/>
      <c r="AD305" s="42"/>
      <c r="AE305" s="42"/>
      <c r="AF305" s="40"/>
      <c r="AG305" s="39"/>
      <c r="AH305" s="39"/>
      <c r="AI305" s="41"/>
      <c r="AJ305" s="42"/>
      <c r="AK305" s="42"/>
      <c r="AL305" s="40"/>
      <c r="AM305" s="39"/>
      <c r="AN305" s="39"/>
      <c r="AO305" s="41"/>
      <c r="AP305" s="42"/>
      <c r="AQ305" s="42"/>
      <c r="AR305" s="40"/>
      <c r="AS305" s="39"/>
      <c r="AT305" s="39"/>
      <c r="AU305" s="41"/>
      <c r="AV305" s="42"/>
      <c r="AW305" s="42"/>
      <c r="AX305" s="40"/>
      <c r="AY305" s="39"/>
      <c r="AZ305" s="39"/>
      <c r="BA305" s="41"/>
      <c r="BB305" s="42"/>
      <c r="BC305" s="42"/>
      <c r="BD305" s="40"/>
      <c r="BE305" s="39"/>
      <c r="BF305" s="39"/>
      <c r="BG305" s="41"/>
      <c r="BH305" s="42"/>
      <c r="BI305" s="42"/>
      <c r="BJ305" s="40"/>
      <c r="BK305" s="39"/>
      <c r="BL305" s="39"/>
      <c r="BM305" s="41"/>
    </row>
    <row r="306" spans="1:92" ht="15" customHeight="1" x14ac:dyDescent="0.25">
      <c r="A306" s="36" t="s">
        <v>298</v>
      </c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39"/>
    </row>
    <row r="307" spans="1:92" x14ac:dyDescent="0.25">
      <c r="A307" s="36" t="s">
        <v>299</v>
      </c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39"/>
      <c r="M307" s="40"/>
      <c r="N307" s="40"/>
      <c r="O307" s="39"/>
      <c r="P307" s="39"/>
      <c r="Q307" s="41"/>
      <c r="R307" s="42"/>
      <c r="S307" s="42"/>
      <c r="T307" s="40"/>
      <c r="U307" s="39"/>
      <c r="V307" s="39"/>
      <c r="W307" s="41"/>
      <c r="X307" s="42"/>
      <c r="Y307" s="42"/>
      <c r="Z307" s="40"/>
      <c r="AA307" s="39"/>
      <c r="AB307" s="39"/>
      <c r="AC307" s="41"/>
      <c r="AD307" s="42"/>
      <c r="AE307" s="42"/>
      <c r="AF307" s="40"/>
      <c r="AG307" s="39"/>
      <c r="AH307" s="39"/>
      <c r="AI307" s="41"/>
      <c r="AJ307" s="42"/>
      <c r="AK307" s="42"/>
      <c r="AL307" s="40"/>
      <c r="AM307" s="39"/>
      <c r="AN307" s="39"/>
      <c r="AO307" s="41"/>
      <c r="AP307" s="42"/>
      <c r="AQ307" s="42"/>
      <c r="AR307" s="40"/>
      <c r="AS307" s="39"/>
      <c r="AT307" s="39"/>
      <c r="AU307" s="41"/>
      <c r="AV307" s="42"/>
      <c r="AW307" s="42"/>
      <c r="AX307" s="40"/>
      <c r="AY307" s="39"/>
      <c r="AZ307" s="39"/>
      <c r="BA307" s="41"/>
      <c r="BB307" s="42"/>
      <c r="BC307" s="42"/>
      <c r="BD307" s="40"/>
      <c r="BE307" s="39"/>
      <c r="BF307" s="39"/>
      <c r="BG307" s="41"/>
      <c r="BH307" s="42"/>
      <c r="BI307" s="42"/>
      <c r="BJ307" s="40"/>
      <c r="BK307" s="39"/>
      <c r="BL307" s="39"/>
      <c r="BM307" s="41"/>
    </row>
    <row r="308" spans="1:92" x14ac:dyDescent="0.25">
      <c r="A308" s="3" t="s">
        <v>300</v>
      </c>
      <c r="M308" s="40"/>
      <c r="N308" s="40"/>
      <c r="O308" s="39"/>
      <c r="P308" s="39"/>
      <c r="Q308" s="41"/>
      <c r="R308" s="42"/>
      <c r="S308" s="42"/>
      <c r="T308" s="40"/>
      <c r="U308" s="39"/>
      <c r="V308" s="39"/>
      <c r="W308" s="41"/>
      <c r="X308" s="42"/>
      <c r="Y308" s="42"/>
      <c r="Z308" s="40"/>
      <c r="AA308" s="39"/>
      <c r="AB308" s="39"/>
      <c r="AC308" s="41"/>
      <c r="AD308" s="42"/>
      <c r="AE308" s="42"/>
      <c r="AF308" s="40"/>
      <c r="AG308" s="39"/>
      <c r="AH308" s="39"/>
      <c r="AI308" s="41"/>
      <c r="AJ308" s="42"/>
      <c r="AK308" s="42"/>
      <c r="AL308" s="40"/>
      <c r="AM308" s="39"/>
      <c r="AN308" s="39"/>
      <c r="AO308" s="41"/>
      <c r="AP308" s="42"/>
      <c r="AQ308" s="42"/>
      <c r="AR308" s="40"/>
      <c r="AS308" s="39"/>
      <c r="AT308" s="39"/>
      <c r="AU308" s="41"/>
      <c r="AV308" s="42"/>
      <c r="AW308" s="42"/>
      <c r="AX308" s="40"/>
      <c r="AY308" s="39"/>
      <c r="AZ308" s="39"/>
      <c r="BA308" s="41"/>
      <c r="BB308" s="42"/>
      <c r="BC308" s="42"/>
      <c r="BD308" s="40"/>
      <c r="BE308" s="39"/>
      <c r="BF308" s="39"/>
      <c r="BG308" s="41"/>
      <c r="BH308" s="42"/>
      <c r="BI308" s="42"/>
      <c r="BJ308" s="40"/>
      <c r="BK308" s="39"/>
      <c r="BL308" s="39"/>
      <c r="BM308" s="41"/>
    </row>
    <row r="309" spans="1:92" x14ac:dyDescent="0.25">
      <c r="A309" s="41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39"/>
      <c r="M309" s="41"/>
      <c r="N309" s="41"/>
      <c r="O309" s="42"/>
      <c r="P309" s="42"/>
      <c r="Q309" s="40"/>
      <c r="R309" s="39"/>
      <c r="S309" s="39"/>
      <c r="T309" s="41"/>
      <c r="U309" s="42"/>
      <c r="V309" s="42"/>
      <c r="W309" s="40"/>
      <c r="X309" s="39"/>
      <c r="Y309" s="39"/>
      <c r="Z309" s="41"/>
      <c r="AA309" s="42"/>
      <c r="AB309" s="42"/>
      <c r="AC309" s="40"/>
      <c r="AD309" s="39"/>
      <c r="AE309" s="39"/>
      <c r="AF309" s="41"/>
      <c r="AG309" s="42"/>
      <c r="AH309" s="42"/>
      <c r="AI309" s="40"/>
      <c r="AJ309" s="39"/>
      <c r="AK309" s="39"/>
      <c r="AL309" s="41"/>
      <c r="AM309" s="42"/>
      <c r="AN309" s="42"/>
      <c r="AO309" s="40"/>
      <c r="AP309" s="39"/>
      <c r="AQ309" s="39"/>
      <c r="AR309" s="41"/>
      <c r="AS309" s="42"/>
      <c r="AT309" s="42"/>
      <c r="AU309" s="40"/>
      <c r="AV309" s="39"/>
      <c r="AW309" s="39"/>
      <c r="AX309" s="41"/>
      <c r="AY309" s="42"/>
      <c r="AZ309" s="42"/>
      <c r="BA309" s="40"/>
      <c r="BB309" s="39"/>
      <c r="BC309" s="39"/>
      <c r="BD309" s="41"/>
      <c r="BE309" s="42"/>
      <c r="BF309" s="42"/>
      <c r="BG309" s="40"/>
      <c r="BH309" s="39"/>
      <c r="BI309" s="39"/>
      <c r="BJ309" s="41"/>
      <c r="BK309" s="42"/>
      <c r="BL309" s="42"/>
      <c r="BM309" s="40"/>
      <c r="BN309" s="39"/>
      <c r="BO309" s="39"/>
      <c r="BP309" s="41"/>
      <c r="BQ309" s="42"/>
      <c r="BR309" s="42"/>
      <c r="BS309" s="40"/>
      <c r="BT309" s="39"/>
      <c r="BU309" s="39"/>
      <c r="BV309" s="41"/>
      <c r="BW309" s="42"/>
      <c r="BX309" s="42"/>
      <c r="BY309" s="40"/>
      <c r="BZ309" s="39"/>
      <c r="CA309" s="39"/>
      <c r="CB309" s="41"/>
      <c r="CC309" s="42"/>
      <c r="CD309" s="42"/>
      <c r="CE309" s="40"/>
      <c r="CF309" s="39"/>
      <c r="CG309" s="39"/>
      <c r="CH309" s="41"/>
      <c r="CI309" s="42"/>
      <c r="CJ309" s="42"/>
      <c r="CK309" s="40"/>
      <c r="CL309" s="39"/>
      <c r="CM309" s="39"/>
      <c r="CN309" s="41"/>
    </row>
    <row r="310" spans="1:92" x14ac:dyDescent="0.25">
      <c r="A310" s="41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39"/>
    </row>
    <row r="311" spans="1:92" x14ac:dyDescent="0.25">
      <c r="A311" s="40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42"/>
      <c r="M311" s="41"/>
      <c r="N311" s="41"/>
      <c r="O311" s="42"/>
      <c r="P311" s="42"/>
      <c r="Q311" s="40"/>
      <c r="R311" s="39"/>
      <c r="S311" s="39"/>
      <c r="T311" s="41"/>
      <c r="U311" s="42"/>
      <c r="V311" s="42"/>
      <c r="W311" s="40"/>
      <c r="X311" s="39"/>
      <c r="Y311" s="39"/>
      <c r="Z311" s="41"/>
      <c r="AA311" s="42"/>
      <c r="AB311" s="42"/>
      <c r="AC311" s="40"/>
      <c r="AD311" s="39"/>
      <c r="AE311" s="39"/>
      <c r="AF311" s="41"/>
      <c r="AG311" s="42"/>
      <c r="AH311" s="42"/>
      <c r="AI311" s="40"/>
      <c r="AJ311" s="39"/>
      <c r="AK311" s="39"/>
      <c r="AL311" s="41"/>
      <c r="AM311" s="42"/>
      <c r="AN311" s="42"/>
      <c r="AO311" s="40"/>
      <c r="AP311" s="39"/>
      <c r="AQ311" s="39"/>
      <c r="AR311" s="41"/>
      <c r="AS311" s="42"/>
      <c r="AT311" s="42"/>
      <c r="AU311" s="40"/>
      <c r="AV311" s="39"/>
      <c r="AW311" s="39"/>
      <c r="AX311" s="41"/>
      <c r="AY311" s="42"/>
      <c r="AZ311" s="42"/>
      <c r="BA311" s="40"/>
      <c r="BB311" s="39"/>
      <c r="BC311" s="39"/>
      <c r="BD311" s="41"/>
      <c r="BE311" s="42"/>
      <c r="BF311" s="42"/>
      <c r="BG311" s="40"/>
      <c r="BH311" s="39"/>
      <c r="BI311" s="39"/>
      <c r="BJ311" s="41"/>
      <c r="BK311" s="42"/>
      <c r="BL311" s="42"/>
      <c r="BM311" s="40"/>
      <c r="BN311" s="39"/>
      <c r="BO311" s="39"/>
      <c r="BP311" s="41"/>
      <c r="BQ311" s="42"/>
      <c r="BR311" s="42"/>
      <c r="BS311" s="40"/>
      <c r="BT311" s="39"/>
      <c r="BU311" s="39"/>
      <c r="BV311" s="41"/>
      <c r="BW311" s="42"/>
      <c r="BX311" s="42"/>
      <c r="BY311" s="40"/>
      <c r="BZ311" s="39"/>
      <c r="CA311" s="39"/>
      <c r="CB311" s="41"/>
      <c r="CC311" s="42"/>
      <c r="CD311" s="42"/>
      <c r="CE311" s="40"/>
      <c r="CF311" s="39"/>
      <c r="CG311" s="39"/>
      <c r="CH311" s="41"/>
      <c r="CI311" s="42"/>
      <c r="CJ311" s="42"/>
      <c r="CK311" s="40"/>
      <c r="CL311" s="39"/>
      <c r="CM311" s="39"/>
      <c r="CN311" s="41"/>
    </row>
    <row r="312" spans="1:92" x14ac:dyDescent="0.25">
      <c r="M312" s="41"/>
      <c r="N312" s="41"/>
      <c r="O312" s="42"/>
      <c r="P312" s="42"/>
      <c r="Q312" s="40"/>
      <c r="R312" s="39"/>
      <c r="S312" s="39"/>
      <c r="T312" s="41"/>
      <c r="U312" s="42"/>
      <c r="V312" s="42"/>
      <c r="W312" s="40"/>
      <c r="X312" s="39"/>
      <c r="Y312" s="39"/>
      <c r="Z312" s="41"/>
      <c r="AA312" s="42"/>
      <c r="AB312" s="42"/>
      <c r="AC312" s="40"/>
      <c r="AD312" s="39"/>
      <c r="AE312" s="39"/>
      <c r="AF312" s="41"/>
      <c r="AG312" s="42"/>
      <c r="AH312" s="42"/>
      <c r="AI312" s="40"/>
      <c r="AJ312" s="39"/>
      <c r="AK312" s="39"/>
      <c r="AL312" s="41"/>
      <c r="AM312" s="42"/>
      <c r="AN312" s="42"/>
      <c r="AO312" s="40"/>
      <c r="AP312" s="39"/>
      <c r="AQ312" s="39"/>
      <c r="AR312" s="41"/>
      <c r="AS312" s="42"/>
      <c r="AT312" s="42"/>
      <c r="AU312" s="40"/>
      <c r="AV312" s="39"/>
      <c r="AW312" s="39"/>
      <c r="AX312" s="41"/>
      <c r="AY312" s="42"/>
      <c r="AZ312" s="42"/>
      <c r="BA312" s="40"/>
      <c r="BB312" s="39"/>
      <c r="BC312" s="39"/>
      <c r="BD312" s="41"/>
      <c r="BE312" s="42"/>
      <c r="BF312" s="42"/>
      <c r="BG312" s="40"/>
      <c r="BH312" s="39"/>
      <c r="BI312" s="39"/>
      <c r="BJ312" s="41"/>
      <c r="BK312" s="42"/>
      <c r="BL312" s="42"/>
      <c r="BM312" s="40"/>
      <c r="BN312" s="39"/>
      <c r="BO312" s="39"/>
      <c r="BP312" s="41"/>
      <c r="BQ312" s="42"/>
      <c r="BR312" s="42"/>
      <c r="BS312" s="40"/>
      <c r="BT312" s="39"/>
      <c r="BU312" s="39"/>
      <c r="BV312" s="41"/>
      <c r="BW312" s="42"/>
      <c r="BX312" s="42"/>
      <c r="BY312" s="40"/>
      <c r="BZ312" s="39"/>
      <c r="CA312" s="39"/>
      <c r="CB312" s="41"/>
      <c r="CC312" s="42"/>
      <c r="CD312" s="42"/>
      <c r="CE312" s="40"/>
      <c r="CF312" s="39"/>
      <c r="CG312" s="39"/>
      <c r="CH312" s="41"/>
      <c r="CI312" s="42"/>
      <c r="CJ312" s="42"/>
      <c r="CK312" s="40"/>
      <c r="CL312" s="39"/>
      <c r="CM312" s="39"/>
      <c r="CN312" s="41"/>
    </row>
    <row r="313" spans="1:92" x14ac:dyDescent="0.25">
      <c r="A313" s="40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42"/>
      <c r="M313" s="41"/>
      <c r="N313" s="41"/>
      <c r="O313" s="42"/>
      <c r="P313" s="42"/>
      <c r="Q313" s="40"/>
      <c r="R313" s="39"/>
      <c r="S313" s="39"/>
      <c r="T313" s="41"/>
      <c r="U313" s="42"/>
      <c r="V313" s="42"/>
      <c r="W313" s="40"/>
      <c r="X313" s="39"/>
      <c r="Y313" s="39"/>
      <c r="Z313" s="41"/>
      <c r="AA313" s="42"/>
      <c r="AB313" s="42"/>
      <c r="AC313" s="40"/>
      <c r="AD313" s="39"/>
      <c r="AE313" s="39"/>
      <c r="AF313" s="41"/>
      <c r="AG313" s="42"/>
      <c r="AH313" s="42"/>
      <c r="AI313" s="40"/>
      <c r="AJ313" s="39"/>
      <c r="AK313" s="39"/>
      <c r="AL313" s="41"/>
      <c r="AM313" s="42"/>
      <c r="AN313" s="42"/>
      <c r="AO313" s="40"/>
      <c r="AP313" s="39"/>
      <c r="AQ313" s="39"/>
      <c r="AR313" s="41"/>
      <c r="AS313" s="42"/>
      <c r="AT313" s="42"/>
      <c r="AU313" s="40"/>
      <c r="AV313" s="39"/>
      <c r="AW313" s="39"/>
      <c r="AX313" s="41"/>
      <c r="AY313" s="42"/>
      <c r="AZ313" s="42"/>
      <c r="BA313" s="40"/>
      <c r="BB313" s="39"/>
      <c r="BC313" s="39"/>
      <c r="BD313" s="41"/>
      <c r="BE313" s="42"/>
      <c r="BF313" s="42"/>
      <c r="BG313" s="40"/>
      <c r="BH313" s="39"/>
      <c r="BI313" s="39"/>
      <c r="BJ313" s="41"/>
      <c r="BK313" s="42"/>
      <c r="BL313" s="42"/>
      <c r="BM313" s="40"/>
      <c r="BN313" s="39"/>
      <c r="BO313" s="39"/>
      <c r="BP313" s="41"/>
      <c r="BQ313" s="42"/>
      <c r="BR313" s="42"/>
      <c r="BS313" s="40"/>
      <c r="BT313" s="39"/>
      <c r="BU313" s="39"/>
      <c r="BV313" s="41"/>
      <c r="BW313" s="42"/>
      <c r="BX313" s="42"/>
      <c r="BY313" s="40"/>
      <c r="BZ313" s="39"/>
      <c r="CA313" s="39"/>
      <c r="CB313" s="41"/>
      <c r="CC313" s="42"/>
      <c r="CD313" s="42"/>
      <c r="CE313" s="40"/>
      <c r="CF313" s="39"/>
      <c r="CG313" s="39"/>
      <c r="CH313" s="41"/>
      <c r="CI313" s="42"/>
      <c r="CJ313" s="42"/>
      <c r="CK313" s="40"/>
      <c r="CL313" s="39"/>
      <c r="CM313" s="39"/>
      <c r="CN313" s="41"/>
    </row>
    <row r="314" spans="1:92" x14ac:dyDescent="0.25">
      <c r="A314" s="40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42"/>
    </row>
    <row r="315" spans="1:92" x14ac:dyDescent="0.25">
      <c r="A315" s="40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42"/>
      <c r="M315" s="41"/>
      <c r="N315" s="41"/>
      <c r="O315" s="42"/>
      <c r="P315" s="42"/>
      <c r="Q315" s="40"/>
      <c r="R315" s="39"/>
      <c r="S315" s="39"/>
      <c r="T315" s="41"/>
      <c r="U315" s="42"/>
      <c r="V315" s="42"/>
      <c r="W315" s="40"/>
      <c r="X315" s="39"/>
      <c r="Y315" s="39"/>
      <c r="Z315" s="41"/>
      <c r="AA315" s="42"/>
      <c r="AB315" s="42"/>
      <c r="AC315" s="40"/>
      <c r="AD315" s="39"/>
      <c r="AE315" s="39"/>
      <c r="AF315" s="41"/>
      <c r="AG315" s="42"/>
      <c r="AH315" s="42"/>
      <c r="AI315" s="40"/>
      <c r="AJ315" s="39"/>
      <c r="AK315" s="39"/>
      <c r="AL315" s="41"/>
      <c r="AM315" s="42"/>
      <c r="AN315" s="42"/>
      <c r="AO315" s="40"/>
      <c r="AP315" s="39"/>
      <c r="AQ315" s="39"/>
      <c r="AR315" s="41"/>
      <c r="AS315" s="42"/>
      <c r="AT315" s="42"/>
      <c r="AU315" s="40"/>
      <c r="AV315" s="39"/>
      <c r="AW315" s="39"/>
      <c r="AX315" s="41"/>
      <c r="AY315" s="42"/>
      <c r="AZ315" s="42"/>
      <c r="BA315" s="40"/>
      <c r="BB315" s="39"/>
      <c r="BC315" s="39"/>
      <c r="BD315" s="41"/>
      <c r="BE315" s="42"/>
      <c r="BF315" s="42"/>
      <c r="BG315" s="40"/>
      <c r="BH315" s="39"/>
      <c r="BI315" s="39"/>
      <c r="BJ315" s="41"/>
      <c r="BK315" s="42"/>
      <c r="BL315" s="42"/>
      <c r="BM315" s="40"/>
      <c r="BN315" s="39"/>
      <c r="BO315" s="39"/>
      <c r="BP315" s="41"/>
      <c r="BQ315" s="42"/>
      <c r="BR315" s="42"/>
      <c r="BS315" s="40"/>
      <c r="BT315" s="39"/>
      <c r="BU315" s="39"/>
      <c r="BV315" s="41"/>
      <c r="BW315" s="42"/>
      <c r="BX315" s="42"/>
      <c r="BY315" s="40"/>
      <c r="BZ315" s="39"/>
      <c r="CA315" s="39"/>
      <c r="CB315" s="41"/>
      <c r="CC315" s="42"/>
      <c r="CD315" s="42"/>
      <c r="CE315" s="40"/>
      <c r="CF315" s="39"/>
      <c r="CG315" s="39"/>
      <c r="CH315" s="41"/>
      <c r="CI315" s="42"/>
      <c r="CJ315" s="42"/>
      <c r="CK315" s="40"/>
      <c r="CL315" s="39"/>
      <c r="CM315" s="39"/>
      <c r="CN315" s="41"/>
    </row>
    <row r="317" spans="1:92" x14ac:dyDescent="0.25">
      <c r="A317" s="40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42"/>
    </row>
  </sheetData>
  <printOptions horizontalCentered="1"/>
  <pageMargins left="0.19685039370078741" right="0.19685039370078741" top="0.19685039370078741" bottom="0.19685039370078741" header="0" footer="0"/>
  <pageSetup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 Progra</vt:lpstr>
      <vt:lpstr>'Princ Progra'!Área_de_impresión</vt:lpstr>
      <vt:lpstr>'Princ Progra'!Títulos_a_imprimir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Osorio Ramirez</dc:creator>
  <cp:lastModifiedBy>Maria Cristina Gonzalez Gonzalez</cp:lastModifiedBy>
  <cp:lastPrinted>2014-07-23T02:34:24Z</cp:lastPrinted>
  <dcterms:created xsi:type="dcterms:W3CDTF">2014-07-23T02:15:44Z</dcterms:created>
  <dcterms:modified xsi:type="dcterms:W3CDTF">2014-08-30T18:13:08Z</dcterms:modified>
</cp:coreProperties>
</file>