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7530" tabRatio="598" activeTab="0"/>
  </bookViews>
  <sheets>
    <sheet name="Ene" sheetId="1" r:id="rId1"/>
    <sheet name="Feb" sheetId="2" r:id="rId2"/>
    <sheet name="Mzo" sheetId="3" r:id="rId3"/>
  </sheets>
  <externalReferences>
    <externalReference r:id="rId6"/>
  </externalReferences>
  <definedNames>
    <definedName name="_Ene2001" localSheetId="0">#REF!</definedName>
    <definedName name="_Ene2001" localSheetId="1">#REF!</definedName>
    <definedName name="_Ene2001" localSheetId="2">#REF!</definedName>
    <definedName name="_Ene2001">#REF!</definedName>
    <definedName name="_TC2001" localSheetId="0">#REF!</definedName>
    <definedName name="_TC2001" localSheetId="1">#REF!</definedName>
    <definedName name="_TC2001" localSheetId="2">#REF!</definedName>
    <definedName name="_TC2001">#REF!</definedName>
    <definedName name="_TDC2001">'[1]Tipos de Cambio'!$C$4</definedName>
    <definedName name="_tdc20012">'[1]Tipos de Cambio'!$C$4</definedName>
    <definedName name="_xlnm.Print_Area" localSheetId="0">'Ene'!$B$1:$L$45</definedName>
    <definedName name="_xlnm.Print_Area" localSheetId="1">'Feb'!$B$1:$L$45</definedName>
    <definedName name="_xlnm.Print_Area" localSheetId="2">'Mzo'!$B$1:$L$45</definedName>
    <definedName name="_xlnm.Print_Titles" localSheetId="0">'Ene'!$2:$12</definedName>
    <definedName name="_xlnm.Print_Titles" localSheetId="1">'Feb'!$2:$12</definedName>
    <definedName name="_xlnm.Print_Titles" localSheetId="2">'Mzo'!$2:$12</definedName>
  </definedNames>
  <calcPr fullCalcOnLoad="1"/>
</workbook>
</file>

<file path=xl/sharedStrings.xml><?xml version="1.0" encoding="utf-8"?>
<sst xmlns="http://schemas.openxmlformats.org/spreadsheetml/2006/main" count="180" uniqueCount="58">
  <si>
    <t>Nombre del proyecto</t>
  </si>
  <si>
    <t>(1)</t>
  </si>
  <si>
    <t>(2)</t>
  </si>
  <si>
    <t>(3)</t>
  </si>
  <si>
    <t>(6)</t>
  </si>
  <si>
    <t>CC Campeche</t>
  </si>
  <si>
    <t>CC Naco-Nogales</t>
  </si>
  <si>
    <t>CC Tuxpan III y IV</t>
  </si>
  <si>
    <t>TOTAL</t>
  </si>
  <si>
    <t>Presupuestado</t>
  </si>
  <si>
    <t>Ejercido</t>
  </si>
  <si>
    <t>(4=1-2-3)</t>
  </si>
  <si>
    <t>(7)</t>
  </si>
  <si>
    <t>CC Altamira II</t>
  </si>
  <si>
    <t>CC Monterrey III</t>
  </si>
  <si>
    <t>CC Saltillo</t>
  </si>
  <si>
    <t>CC Tuxpan II</t>
  </si>
  <si>
    <t xml:space="preserve">TRN Terminal de Carbón de la CT Pdte. Plutarco Elias Calles </t>
  </si>
  <si>
    <t>CC Bajio</t>
  </si>
  <si>
    <t>CT Merida III</t>
  </si>
  <si>
    <t>CC Rio Bravo II</t>
  </si>
  <si>
    <t>TRN Gasoducto Cd Pemex Valladolid</t>
  </si>
  <si>
    <t>Fijos</t>
  </si>
  <si>
    <t>Variables</t>
  </si>
  <si>
    <t xml:space="preserve">CC Mexicali     </t>
  </si>
  <si>
    <t>CC Altamira III y IV</t>
  </si>
  <si>
    <t xml:space="preserve">CC Chihuahua III     </t>
  </si>
  <si>
    <t>CC Rio Bravo III</t>
  </si>
  <si>
    <t>Flujo  neto</t>
  </si>
  <si>
    <t>Flujo neto</t>
  </si>
  <si>
    <t>CC Valladolid III</t>
  </si>
  <si>
    <t>CC Altamira V</t>
  </si>
  <si>
    <t>CC Tuxpan V</t>
  </si>
  <si>
    <t xml:space="preserve">CC Hermosillo   </t>
  </si>
  <si>
    <t xml:space="preserve">CC La Laguna II  </t>
  </si>
  <si>
    <t>CC Tamazunchale</t>
  </si>
  <si>
    <t xml:space="preserve">Variación      %    </t>
  </si>
  <si>
    <t>CC Río Bravo IV</t>
  </si>
  <si>
    <t xml:space="preserve">Ingresos </t>
  </si>
  <si>
    <t>(5)</t>
  </si>
  <si>
    <t>(8=5-6-7)</t>
  </si>
  <si>
    <t>(9=(8-4)/4)</t>
  </si>
  <si>
    <t>Cargos</t>
  </si>
  <si>
    <t>Fuente: Comisión Federal de Electricidad</t>
  </si>
  <si>
    <t>CCC Norte</t>
  </si>
  <si>
    <t>CE Oaxaca II y CE Oaxaca III y CE Oaxaca IV</t>
  </si>
  <si>
    <t>CE La Venta III</t>
  </si>
  <si>
    <t>CE Oaxaca I</t>
  </si>
  <si>
    <t>CCC Norte II</t>
  </si>
  <si>
    <r>
      <t>FLUJO NETO DE PROYECTOS DE INFRAESTRUCTURA PRODUCTIVA DE LARGO PLAZO DE INVERSION CONDICIONADA EN OPERACIÓN</t>
    </r>
    <r>
      <rPr>
        <b/>
        <vertAlign val="subscript"/>
        <sz val="11"/>
        <color indexed="9"/>
        <rFont val="Arial"/>
        <family val="2"/>
      </rPr>
      <t xml:space="preserve"> </t>
    </r>
    <r>
      <rPr>
        <b/>
        <vertAlign val="superscript"/>
        <sz val="11"/>
        <color indexed="9"/>
        <rFont val="Arial"/>
        <family val="2"/>
      </rPr>
      <t>p_/</t>
    </r>
  </si>
  <si>
    <t>En términos de los artículos  107, fracción I , de la Ley Federal de Presupuesto y Responsabilidad Hacendaria y 205 de su Reglamento  y 23 de la Ley de Ingresos de la Federación 2008</t>
  </si>
  <si>
    <t>Comisión Federal de Electricidad</t>
  </si>
  <si>
    <t>Nota: Las sumas de los parciales pueden no coincidir con los totales debido al redondeo.</t>
  </si>
  <si>
    <t>p_/ Cifras preliminares.</t>
  </si>
  <si>
    <t>(Cifras en millones de pesos con un decimal a precios de 2014)</t>
  </si>
  <si>
    <t>Enero - Marzo</t>
  </si>
  <si>
    <t>Enero</t>
  </si>
  <si>
    <t>Enero - Febrero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</si>
</sst>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_);[Red]\(#,##0.0\)"/>
    <numFmt numFmtId="167" formatCode="#,##0.0_ ;[Red]\-#,##0.0\ "/>
    <numFmt numFmtId="168" formatCode="0.0"/>
    <numFmt numFmtId="169" formatCode="_(* #,##0.0_);_(* \(#,##0.0\);_(* &quot;-&quot;??_);_(@_)"/>
    <numFmt numFmtId="170" formatCode="General_)"/>
    <numFmt numFmtId="171" formatCode="#,##0.0_ ;[Red]\(#,##0.0\)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vertAlign val="subscript"/>
      <sz val="11"/>
      <color indexed="9"/>
      <name val="Arial"/>
      <family val="2"/>
    </font>
    <font>
      <b/>
      <vertAlign val="superscript"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7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7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15" applyNumberFormat="1" applyFont="1" applyFill="1" applyBorder="1" applyAlignment="1">
      <alignment vertical="center"/>
      <protection/>
    </xf>
    <xf numFmtId="166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64" fontId="0" fillId="0" borderId="0" xfId="5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166" fontId="0" fillId="0" borderId="11" xfId="0" applyNumberFormat="1" applyFont="1" applyFill="1" applyBorder="1" applyAlignment="1">
      <alignment vertical="center"/>
    </xf>
    <xf numFmtId="169" fontId="0" fillId="0" borderId="0" xfId="51" applyNumberFormat="1" applyFont="1" applyFill="1" applyAlignment="1">
      <alignment vertical="center"/>
    </xf>
    <xf numFmtId="167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58" applyFont="1" applyAlignment="1">
      <alignment vertical="center"/>
      <protection/>
    </xf>
    <xf numFmtId="0" fontId="5" fillId="0" borderId="0" xfId="58" applyFont="1" applyAlignment="1" applyProtection="1">
      <alignment horizontal="left" vertical="center"/>
      <protection locked="0"/>
    </xf>
    <xf numFmtId="0" fontId="4" fillId="0" borderId="0" xfId="58" applyFont="1" applyAlignment="1">
      <alignment vertical="center"/>
      <protection/>
    </xf>
    <xf numFmtId="165" fontId="4" fillId="0" borderId="0" xfId="58" applyNumberFormat="1" applyFont="1" applyAlignment="1">
      <alignment vertical="center"/>
      <protection/>
    </xf>
    <xf numFmtId="0" fontId="5" fillId="0" borderId="0" xfId="58" applyFont="1" applyAlignment="1">
      <alignment horizontal="right" vertical="center"/>
      <protection/>
    </xf>
    <xf numFmtId="0" fontId="4" fillId="0" borderId="10" xfId="58" applyFont="1" applyBorder="1" applyAlignment="1">
      <alignment vertical="center"/>
      <protection/>
    </xf>
    <xf numFmtId="0" fontId="5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 quotePrefix="1">
      <alignment horizontal="center" vertical="center"/>
      <protection/>
    </xf>
    <xf numFmtId="0" fontId="3" fillId="0" borderId="0" xfId="58" applyFont="1" applyFill="1" applyBorder="1" applyAlignment="1" quotePrefix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0" fillId="0" borderId="0" xfId="58" applyFont="1" applyBorder="1" applyAlignment="1">
      <alignment vertical="center"/>
      <protection/>
    </xf>
    <xf numFmtId="0" fontId="2" fillId="0" borderId="0" xfId="58" applyFont="1" applyBorder="1" applyAlignment="1">
      <alignment horizontal="center" vertical="center"/>
      <protection/>
    </xf>
    <xf numFmtId="165" fontId="2" fillId="0" borderId="0" xfId="58" applyNumberFormat="1" applyFont="1" applyFill="1" applyBorder="1" applyAlignment="1">
      <alignment vertical="center"/>
      <protection/>
    </xf>
    <xf numFmtId="166" fontId="2" fillId="0" borderId="0" xfId="58" applyNumberFormat="1" applyFont="1" applyBorder="1" applyAlignment="1">
      <alignment vertical="center"/>
      <protection/>
    </xf>
    <xf numFmtId="166" fontId="2" fillId="0" borderId="0" xfId="58" applyNumberFormat="1" applyFont="1" applyBorder="1" applyAlignment="1">
      <alignment horizontal="right" vertical="center"/>
      <protection/>
    </xf>
    <xf numFmtId="0" fontId="0" fillId="0" borderId="0" xfId="58" applyFont="1" applyFill="1" applyBorder="1" applyAlignment="1">
      <alignment vertical="center"/>
      <protection/>
    </xf>
    <xf numFmtId="165" fontId="0" fillId="0" borderId="0" xfId="17" applyNumberFormat="1" applyFont="1" applyFill="1" applyBorder="1" applyAlignment="1">
      <alignment vertical="center"/>
      <protection/>
    </xf>
    <xf numFmtId="166" fontId="0" fillId="0" borderId="0" xfId="58" applyNumberFormat="1" applyFont="1" applyFill="1" applyBorder="1" applyAlignment="1">
      <alignment vertical="center"/>
      <protection/>
    </xf>
    <xf numFmtId="166" fontId="0" fillId="0" borderId="0" xfId="58" applyNumberFormat="1" applyFont="1" applyFill="1" applyBorder="1" applyAlignment="1">
      <alignment horizontal="right" vertical="center"/>
      <protection/>
    </xf>
    <xf numFmtId="167" fontId="0" fillId="0" borderId="0" xfId="58" applyNumberFormat="1" applyFont="1" applyFill="1" applyAlignment="1">
      <alignment vertical="center"/>
      <protection/>
    </xf>
    <xf numFmtId="171" fontId="0" fillId="0" borderId="0" xfId="58" applyNumberFormat="1" applyFont="1" applyFill="1" applyAlignment="1">
      <alignment vertical="center"/>
      <protection/>
    </xf>
    <xf numFmtId="0" fontId="0" fillId="0" borderId="0" xfId="58" applyFont="1" applyFill="1" applyAlignment="1">
      <alignment vertical="center"/>
      <protection/>
    </xf>
    <xf numFmtId="165" fontId="0" fillId="0" borderId="0" xfId="58" applyNumberFormat="1" applyFont="1" applyFill="1" applyAlignment="1">
      <alignment vertical="center"/>
      <protection/>
    </xf>
    <xf numFmtId="0" fontId="0" fillId="0" borderId="11" xfId="58" applyFont="1" applyFill="1" applyBorder="1" applyAlignment="1">
      <alignment vertical="center"/>
      <protection/>
    </xf>
    <xf numFmtId="166" fontId="0" fillId="0" borderId="11" xfId="58" applyNumberFormat="1" applyFont="1" applyFill="1" applyBorder="1" applyAlignment="1">
      <alignment vertical="center"/>
      <protection/>
    </xf>
    <xf numFmtId="0" fontId="0" fillId="0" borderId="0" xfId="58" applyFont="1" applyFill="1">
      <alignment/>
      <protection/>
    </xf>
    <xf numFmtId="167" fontId="0" fillId="0" borderId="0" xfId="58" applyNumberFormat="1" applyFont="1" applyAlignment="1">
      <alignment vertical="center"/>
      <protection/>
    </xf>
    <xf numFmtId="165" fontId="0" fillId="0" borderId="0" xfId="58" applyNumberFormat="1" applyFont="1" applyFill="1" applyBorder="1" applyAlignment="1">
      <alignment vertical="center"/>
      <protection/>
    </xf>
    <xf numFmtId="164" fontId="0" fillId="0" borderId="0" xfId="58" applyNumberFormat="1" applyFont="1" applyAlignment="1">
      <alignment vertical="center"/>
      <protection/>
    </xf>
    <xf numFmtId="165" fontId="0" fillId="0" borderId="0" xfId="58" applyNumberFormat="1" applyFont="1" applyAlignment="1">
      <alignment vertical="center"/>
      <protection/>
    </xf>
    <xf numFmtId="0" fontId="5" fillId="0" borderId="10" xfId="58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center" vertical="center" wrapText="1"/>
      <protection/>
    </xf>
    <xf numFmtId="0" fontId="5" fillId="0" borderId="12" xfId="58" applyFont="1" applyBorder="1" applyAlignment="1">
      <alignment horizontal="center" vertical="center"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0" fontId="5" fillId="33" borderId="0" xfId="58" applyFont="1" applyFill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0" xfId="58" applyFont="1" applyFill="1" applyBorder="1" applyAlignment="1">
      <alignment horizontal="center" vertical="center" wrapText="1"/>
      <protection/>
    </xf>
    <xf numFmtId="0" fontId="6" fillId="34" borderId="0" xfId="58" applyFont="1" applyFill="1" applyAlignment="1">
      <alignment horizontal="left"/>
      <protection/>
    </xf>
    <xf numFmtId="0" fontId="6" fillId="34" borderId="0" xfId="58" applyFont="1" applyFill="1" applyAlignment="1">
      <alignment horizontal="left" wrapText="1"/>
      <protection/>
    </xf>
    <xf numFmtId="0" fontId="6" fillId="34" borderId="0" xfId="58" applyFont="1" applyFill="1" applyBorder="1" applyAlignment="1" applyProtection="1">
      <alignment horizontal="left"/>
      <protection locked="0"/>
    </xf>
    <xf numFmtId="0" fontId="6" fillId="34" borderId="0" xfId="0" applyFont="1" applyFill="1" applyAlignment="1">
      <alignment horizontal="left"/>
    </xf>
    <xf numFmtId="0" fontId="6" fillId="34" borderId="0" xfId="0" applyFont="1" applyFill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 wrapText="1"/>
    </xf>
  </cellXfs>
  <cellStyles count="55">
    <cellStyle name="Normal" xfId="0"/>
    <cellStyle name="=C:\WINNT\SYSTEM32\COMMAND.COM" xfId="15"/>
    <cellStyle name="=C:\WINNT\SYSTEM32\COMMAND.COM 2" xfId="16"/>
    <cellStyle name="=C:\WINNT\SYSTEM32\COMMAND.COM 3" xfId="17"/>
    <cellStyle name="=C:\WINNT\SYSTEM32\COMMAND.COM_CIGF_5 A PPTO MOD  (1)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4" xfId="28"/>
    <cellStyle name="40% - Énfasis5" xfId="29"/>
    <cellStyle name="40% - Énfasis6" xfId="30"/>
    <cellStyle name="60% - Énfasis1" xfId="31"/>
    <cellStyle name="60% - Énfasis2" xfId="32"/>
    <cellStyle name="60% - Énfasis3" xfId="33"/>
    <cellStyle name="60% - Énfasis4" xfId="34"/>
    <cellStyle name="60% - Énfasis5" xfId="35"/>
    <cellStyle name="60% - Énfasis6" xfId="36"/>
    <cellStyle name="Buena" xfId="37"/>
    <cellStyle name="Cálculo" xfId="38"/>
    <cellStyle name="Celda de comprobación" xfId="39"/>
    <cellStyle name="Celda vinculada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fe%20Pidiregas%20Tomo%20IV%202001%20(1a.%20VER)%2001-11-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1">
        <row r="4">
          <cell r="C4">
            <v>10.44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6"/>
  <sheetViews>
    <sheetView showGridLines="0" tabSelected="1" zoomScalePageLayoutView="0" workbookViewId="0" topLeftCell="B1">
      <selection activeCell="D17" sqref="D17"/>
    </sheetView>
  </sheetViews>
  <sheetFormatPr defaultColWidth="11.57421875" defaultRowHeight="12.75"/>
  <cols>
    <col min="1" max="1" width="0" style="36" hidden="1" customWidth="1"/>
    <col min="2" max="2" width="4.57421875" style="36" customWidth="1"/>
    <col min="3" max="3" width="53.140625" style="36" bestFit="1" customWidth="1"/>
    <col min="4" max="4" width="14.57421875" style="36" customWidth="1"/>
    <col min="5" max="5" width="14.140625" style="36" customWidth="1"/>
    <col min="6" max="6" width="14.57421875" style="36" customWidth="1"/>
    <col min="7" max="7" width="13.7109375" style="36" customWidth="1"/>
    <col min="8" max="8" width="15.140625" style="36" customWidth="1"/>
    <col min="9" max="9" width="13.7109375" style="36" customWidth="1"/>
    <col min="10" max="10" width="14.28125" style="36" customWidth="1"/>
    <col min="11" max="12" width="13.8515625" style="36" customWidth="1"/>
    <col min="13" max="16384" width="11.57421875" style="36" customWidth="1"/>
  </cols>
  <sheetData>
    <row r="1" spans="2:12" ht="18" customHeight="1">
      <c r="B1" s="77" t="s">
        <v>49</v>
      </c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2:12" ht="18" customHeight="1">
      <c r="B2" s="77" t="s">
        <v>50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2:12" ht="18" customHeight="1">
      <c r="B3" s="78" t="s">
        <v>51</v>
      </c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2:12" ht="18" customHeight="1">
      <c r="B4" s="77" t="s">
        <v>56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2:12" ht="18" customHeight="1">
      <c r="B5" s="79" t="s">
        <v>54</v>
      </c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2:12" ht="15">
      <c r="B6" s="37"/>
      <c r="C6" s="38"/>
      <c r="D6" s="38"/>
      <c r="E6" s="38"/>
      <c r="F6" s="38"/>
      <c r="G6" s="38"/>
      <c r="H6" s="39"/>
      <c r="I6" s="38"/>
      <c r="J6" s="38"/>
      <c r="K6" s="40"/>
      <c r="L6" s="40"/>
    </row>
    <row r="7" spans="2:12" ht="15">
      <c r="B7" s="69"/>
      <c r="C7" s="69" t="s">
        <v>0</v>
      </c>
      <c r="D7" s="69" t="s">
        <v>9</v>
      </c>
      <c r="E7" s="69"/>
      <c r="F7" s="69"/>
      <c r="G7" s="69"/>
      <c r="H7" s="69" t="s">
        <v>10</v>
      </c>
      <c r="I7" s="69"/>
      <c r="J7" s="69"/>
      <c r="K7" s="69"/>
      <c r="L7" s="41"/>
    </row>
    <row r="8" spans="2:12" ht="15">
      <c r="B8" s="70"/>
      <c r="C8" s="70"/>
      <c r="D8" s="42"/>
      <c r="E8" s="72" t="s">
        <v>42</v>
      </c>
      <c r="F8" s="72"/>
      <c r="G8" s="42"/>
      <c r="H8" s="42"/>
      <c r="I8" s="72" t="s">
        <v>42</v>
      </c>
      <c r="J8" s="72"/>
      <c r="K8" s="42"/>
      <c r="L8" s="43"/>
    </row>
    <row r="9" spans="2:12" ht="12.75" customHeight="1">
      <c r="B9" s="70"/>
      <c r="C9" s="70"/>
      <c r="D9" s="71" t="s">
        <v>38</v>
      </c>
      <c r="E9" s="73" t="s">
        <v>22</v>
      </c>
      <c r="F9" s="75" t="s">
        <v>23</v>
      </c>
      <c r="G9" s="69" t="s">
        <v>29</v>
      </c>
      <c r="H9" s="76" t="s">
        <v>38</v>
      </c>
      <c r="I9" s="73" t="s">
        <v>22</v>
      </c>
      <c r="J9" s="75" t="s">
        <v>23</v>
      </c>
      <c r="K9" s="69" t="s">
        <v>28</v>
      </c>
      <c r="L9" s="71" t="s">
        <v>36</v>
      </c>
    </row>
    <row r="10" spans="2:12" ht="12.75" customHeight="1">
      <c r="B10" s="70"/>
      <c r="C10" s="70"/>
      <c r="D10" s="71"/>
      <c r="E10" s="74"/>
      <c r="F10" s="71"/>
      <c r="G10" s="70"/>
      <c r="H10" s="76"/>
      <c r="I10" s="74"/>
      <c r="J10" s="71"/>
      <c r="K10" s="70"/>
      <c r="L10" s="71"/>
    </row>
    <row r="11" spans="2:12" s="48" customFormat="1" ht="17.25" customHeight="1">
      <c r="B11" s="44"/>
      <c r="C11" s="44"/>
      <c r="D11" s="45" t="s">
        <v>1</v>
      </c>
      <c r="E11" s="45" t="s">
        <v>2</v>
      </c>
      <c r="F11" s="45" t="s">
        <v>3</v>
      </c>
      <c r="G11" s="45" t="s">
        <v>11</v>
      </c>
      <c r="H11" s="46" t="s">
        <v>39</v>
      </c>
      <c r="I11" s="45" t="s">
        <v>4</v>
      </c>
      <c r="J11" s="45" t="s">
        <v>12</v>
      </c>
      <c r="K11" s="47" t="s">
        <v>40</v>
      </c>
      <c r="L11" s="45" t="s">
        <v>41</v>
      </c>
    </row>
    <row r="12" spans="2:12" ht="16.5" customHeight="1">
      <c r="B12" s="49"/>
      <c r="C12" s="50" t="s">
        <v>8</v>
      </c>
      <c r="D12" s="51">
        <f>SUM(D14:D41)</f>
        <v>11063.398163083335</v>
      </c>
      <c r="E12" s="51">
        <f>SUM(E14:E41)</f>
        <v>1030.4305210000002</v>
      </c>
      <c r="F12" s="51">
        <f>SUM(F14:F41)</f>
        <v>3665.720794029824</v>
      </c>
      <c r="G12" s="51">
        <f>D12-E12-F12</f>
        <v>6367.246848053511</v>
      </c>
      <c r="H12" s="51">
        <f>SUM(H14:H41)</f>
        <v>3301.165786618269</v>
      </c>
      <c r="I12" s="51">
        <f>SUM(I14:I41)</f>
        <v>1229.878557</v>
      </c>
      <c r="J12" s="51">
        <f>SUM(J14:J41)</f>
        <v>3071.5338830000005</v>
      </c>
      <c r="K12" s="52">
        <f>+H12-I12-J12</f>
        <v>-1000.2466533817314</v>
      </c>
      <c r="L12" s="53">
        <f>IF(OR(G12=0,K12=0),"N.A.",IF((((K12-G12)/G12))*100&gt;=ABS(500),"&gt;500",(((K12-G12)/G12))*100))</f>
        <v>-115.70924886770348</v>
      </c>
    </row>
    <row r="13" spans="2:12" ht="12.75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2:14" s="60" customFormat="1" ht="18" customHeight="1">
      <c r="B14" s="54">
        <v>1</v>
      </c>
      <c r="C14" s="54" t="s">
        <v>17</v>
      </c>
      <c r="D14" s="55">
        <v>68.17690316666666</v>
      </c>
      <c r="E14" s="55">
        <v>31.958771</v>
      </c>
      <c r="F14" s="55">
        <v>6.897315</v>
      </c>
      <c r="G14" s="56">
        <f>D14-E14-F14</f>
        <v>29.320817166666664</v>
      </c>
      <c r="H14" s="56">
        <v>42.92713312</v>
      </c>
      <c r="I14" s="56">
        <v>33.547232</v>
      </c>
      <c r="J14" s="56">
        <v>8.947304</v>
      </c>
      <c r="K14" s="56">
        <f>H14-I14-J14</f>
        <v>0.4325971199999987</v>
      </c>
      <c r="L14" s="57">
        <f>IF(OR(G14=0,K14=0),"N.A.",IF((((K14-G14)/G14))*100&gt;=ABS(500),"&gt;500",(((K14-G14)/G14))*100))</f>
        <v>-98.5246075593971</v>
      </c>
      <c r="M14" s="58"/>
      <c r="N14" s="59"/>
    </row>
    <row r="15" spans="2:13" s="60" customFormat="1" ht="18" customHeight="1">
      <c r="B15" s="54">
        <v>2</v>
      </c>
      <c r="C15" s="54" t="s">
        <v>13</v>
      </c>
      <c r="D15" s="55">
        <v>462.60978116666666</v>
      </c>
      <c r="E15" s="55">
        <v>19.405731</v>
      </c>
      <c r="F15" s="55">
        <v>147.435922</v>
      </c>
      <c r="G15" s="56">
        <f aca="true" t="shared" si="0" ref="G15:G41">D15-E15-F15</f>
        <v>295.76812816666666</v>
      </c>
      <c r="H15" s="56">
        <v>39.52384044</v>
      </c>
      <c r="I15" s="56">
        <v>38.526326</v>
      </c>
      <c r="J15" s="56">
        <v>128.359029</v>
      </c>
      <c r="K15" s="56">
        <f aca="true" t="shared" si="1" ref="K15:K41">H15-I15-J15</f>
        <v>-127.36151455999999</v>
      </c>
      <c r="L15" s="57">
        <f aca="true" t="shared" si="2" ref="L15:L41">IF(OR(G15=0,K15=0),"N.A.",IF((((K15-G15)/G15))*100&gt;=ABS(500),"&gt;500",(((K15-G15)/G15))*100))</f>
        <v>-143.06127078311533</v>
      </c>
      <c r="M15" s="58"/>
    </row>
    <row r="16" spans="2:13" s="60" customFormat="1" ht="18" customHeight="1">
      <c r="B16" s="54">
        <v>3</v>
      </c>
      <c r="C16" s="54" t="s">
        <v>18</v>
      </c>
      <c r="D16" s="55">
        <v>498.6387976666667</v>
      </c>
      <c r="E16" s="55">
        <v>5.044027</v>
      </c>
      <c r="F16" s="55">
        <v>160.599225</v>
      </c>
      <c r="G16" s="56">
        <f t="shared" si="0"/>
        <v>332.9955456666667</v>
      </c>
      <c r="H16" s="56">
        <v>199.75406404999998</v>
      </c>
      <c r="I16" s="56">
        <v>5.105354</v>
      </c>
      <c r="J16" s="56">
        <v>192.308833</v>
      </c>
      <c r="K16" s="56">
        <f t="shared" si="1"/>
        <v>2.339877049999984</v>
      </c>
      <c r="L16" s="57">
        <f t="shared" si="2"/>
        <v>-99.29732481997155</v>
      </c>
      <c r="M16" s="58"/>
    </row>
    <row r="17" spans="2:13" s="60" customFormat="1" ht="18" customHeight="1">
      <c r="B17" s="54">
        <v>4</v>
      </c>
      <c r="C17" s="54" t="s">
        <v>5</v>
      </c>
      <c r="D17" s="55">
        <v>299.11742491666666</v>
      </c>
      <c r="E17" s="55">
        <v>25.537604</v>
      </c>
      <c r="F17" s="55">
        <v>78.662145</v>
      </c>
      <c r="G17" s="56">
        <f t="shared" si="0"/>
        <v>194.91767591666667</v>
      </c>
      <c r="H17" s="56">
        <v>13.0382219</v>
      </c>
      <c r="I17" s="56">
        <v>37.079107</v>
      </c>
      <c r="J17" s="56">
        <v>15.114394</v>
      </c>
      <c r="K17" s="56">
        <f t="shared" si="1"/>
        <v>-39.1552791</v>
      </c>
      <c r="L17" s="57">
        <f t="shared" si="2"/>
        <v>-120.0881110016621</v>
      </c>
      <c r="M17" s="58"/>
    </row>
    <row r="18" spans="2:13" s="60" customFormat="1" ht="18" customHeight="1">
      <c r="B18" s="54">
        <v>5</v>
      </c>
      <c r="C18" s="54" t="s">
        <v>33</v>
      </c>
      <c r="D18" s="55">
        <v>537.3521643333333</v>
      </c>
      <c r="E18" s="55">
        <v>42.771018</v>
      </c>
      <c r="F18" s="55">
        <v>89.836618</v>
      </c>
      <c r="G18" s="56">
        <f t="shared" si="0"/>
        <v>404.74452833333334</v>
      </c>
      <c r="H18" s="56">
        <v>105.48815126</v>
      </c>
      <c r="I18" s="56">
        <v>44.820957</v>
      </c>
      <c r="J18" s="56">
        <v>79.618768</v>
      </c>
      <c r="K18" s="56">
        <f t="shared" si="1"/>
        <v>-18.951573740000008</v>
      </c>
      <c r="L18" s="57">
        <f t="shared" si="2"/>
        <v>-104.68235452571508</v>
      </c>
      <c r="M18" s="58"/>
    </row>
    <row r="19" spans="2:13" s="60" customFormat="1" ht="18" customHeight="1">
      <c r="B19" s="54">
        <v>6</v>
      </c>
      <c r="C19" s="54" t="s">
        <v>19</v>
      </c>
      <c r="D19" s="55">
        <v>321.19351216666666</v>
      </c>
      <c r="E19" s="55">
        <v>15.057557</v>
      </c>
      <c r="F19" s="55">
        <v>93.55145</v>
      </c>
      <c r="G19" s="56">
        <f t="shared" si="0"/>
        <v>212.5845051666667</v>
      </c>
      <c r="H19" s="56">
        <v>170.98442483000002</v>
      </c>
      <c r="I19" s="56">
        <v>15.496103</v>
      </c>
      <c r="J19" s="56">
        <v>115.882328</v>
      </c>
      <c r="K19" s="56">
        <f t="shared" si="1"/>
        <v>39.60599383000002</v>
      </c>
      <c r="L19" s="57">
        <f t="shared" si="2"/>
        <v>-81.36929415483559</v>
      </c>
      <c r="M19" s="58"/>
    </row>
    <row r="20" spans="2:13" s="60" customFormat="1" ht="18" customHeight="1">
      <c r="B20" s="54">
        <v>7</v>
      </c>
      <c r="C20" s="54" t="s">
        <v>14</v>
      </c>
      <c r="D20" s="55">
        <v>449.8036284166667</v>
      </c>
      <c r="E20" s="55">
        <v>12.370753</v>
      </c>
      <c r="F20" s="55">
        <v>124.754309</v>
      </c>
      <c r="G20" s="56">
        <f t="shared" si="0"/>
        <v>312.67856641666674</v>
      </c>
      <c r="H20" s="56">
        <v>164.12574275999998</v>
      </c>
      <c r="I20" s="56">
        <v>10.555049</v>
      </c>
      <c r="J20" s="56">
        <v>105.426132</v>
      </c>
      <c r="K20" s="56">
        <f t="shared" si="1"/>
        <v>48.14456175999999</v>
      </c>
      <c r="L20" s="57">
        <f t="shared" si="2"/>
        <v>-84.60253853926018</v>
      </c>
      <c r="M20" s="58"/>
    </row>
    <row r="21" spans="2:13" s="60" customFormat="1" ht="18" customHeight="1">
      <c r="B21" s="54">
        <v>8</v>
      </c>
      <c r="C21" s="54" t="s">
        <v>6</v>
      </c>
      <c r="D21" s="55">
        <v>272.2289860833333</v>
      </c>
      <c r="E21" s="55">
        <v>36.663188</v>
      </c>
      <c r="F21" s="55">
        <v>88.93894</v>
      </c>
      <c r="G21" s="56">
        <f t="shared" si="0"/>
        <v>146.62685808333333</v>
      </c>
      <c r="H21" s="56">
        <v>93.56301681491612</v>
      </c>
      <c r="I21" s="56">
        <v>38.379456</v>
      </c>
      <c r="J21" s="56">
        <v>64.196237</v>
      </c>
      <c r="K21" s="56">
        <f t="shared" si="1"/>
        <v>-9.012676185083869</v>
      </c>
      <c r="L21" s="57">
        <f t="shared" si="2"/>
        <v>-106.14667483358448</v>
      </c>
      <c r="M21" s="58"/>
    </row>
    <row r="22" spans="2:13" s="60" customFormat="1" ht="18" customHeight="1">
      <c r="B22" s="54">
        <v>9</v>
      </c>
      <c r="C22" s="54" t="s">
        <v>20</v>
      </c>
      <c r="D22" s="55">
        <v>504.6207925833333</v>
      </c>
      <c r="E22" s="55">
        <v>6.252896</v>
      </c>
      <c r="F22" s="55">
        <v>124.564266</v>
      </c>
      <c r="G22" s="56">
        <f t="shared" si="0"/>
        <v>373.8036305833333</v>
      </c>
      <c r="H22" s="56">
        <v>118.58120576</v>
      </c>
      <c r="I22" s="56">
        <v>6.04698</v>
      </c>
      <c r="J22" s="56">
        <v>123.626152</v>
      </c>
      <c r="K22" s="56">
        <f t="shared" si="1"/>
        <v>-11.091926240000006</v>
      </c>
      <c r="L22" s="57">
        <f t="shared" si="2"/>
        <v>-102.96731367287437</v>
      </c>
      <c r="M22" s="58"/>
    </row>
    <row r="23" spans="2:13" s="60" customFormat="1" ht="18" customHeight="1">
      <c r="B23" s="54">
        <v>10</v>
      </c>
      <c r="C23" s="54" t="s">
        <v>24</v>
      </c>
      <c r="D23" s="55">
        <v>255.45713550000002</v>
      </c>
      <c r="E23" s="55">
        <v>9.651274</v>
      </c>
      <c r="F23" s="55">
        <v>271.127412</v>
      </c>
      <c r="G23" s="56">
        <f t="shared" si="0"/>
        <v>-25.321550499999972</v>
      </c>
      <c r="H23" s="56">
        <v>74.95528411999999</v>
      </c>
      <c r="I23" s="56">
        <v>9.269405</v>
      </c>
      <c r="J23" s="56">
        <v>59.740447</v>
      </c>
      <c r="K23" s="56">
        <f t="shared" si="1"/>
        <v>5.945432119999978</v>
      </c>
      <c r="L23" s="57">
        <f t="shared" si="2"/>
        <v>-123.47973170126365</v>
      </c>
      <c r="M23" s="58"/>
    </row>
    <row r="24" spans="2:13" s="60" customFormat="1" ht="18" customHeight="1">
      <c r="B24" s="54">
        <v>11</v>
      </c>
      <c r="C24" s="54" t="s">
        <v>15</v>
      </c>
      <c r="D24" s="55">
        <v>233.26206433333334</v>
      </c>
      <c r="E24" s="55">
        <v>4.746041</v>
      </c>
      <c r="F24" s="55">
        <v>71.851404</v>
      </c>
      <c r="G24" s="56">
        <f t="shared" si="0"/>
        <v>156.66461933333335</v>
      </c>
      <c r="H24" s="56">
        <v>92.45763423000001</v>
      </c>
      <c r="I24" s="56">
        <v>4.819178</v>
      </c>
      <c r="J24" s="56">
        <v>68.949518</v>
      </c>
      <c r="K24" s="56">
        <f t="shared" si="1"/>
        <v>18.68893823000002</v>
      </c>
      <c r="L24" s="57">
        <f t="shared" si="2"/>
        <v>-88.07073459883384</v>
      </c>
      <c r="M24" s="58"/>
    </row>
    <row r="25" spans="2:13" s="60" customFormat="1" ht="18" customHeight="1">
      <c r="B25" s="54">
        <v>12</v>
      </c>
      <c r="C25" s="54" t="s">
        <v>16</v>
      </c>
      <c r="D25" s="55">
        <v>440.93030941666666</v>
      </c>
      <c r="E25" s="55">
        <v>14.440399</v>
      </c>
      <c r="F25" s="55">
        <v>150.945122</v>
      </c>
      <c r="G25" s="56">
        <f t="shared" si="0"/>
        <v>275.5447884166666</v>
      </c>
      <c r="H25" s="56">
        <v>187.9525181</v>
      </c>
      <c r="I25" s="56">
        <v>13.706715</v>
      </c>
      <c r="J25" s="56">
        <v>133.302092</v>
      </c>
      <c r="K25" s="56">
        <f t="shared" si="1"/>
        <v>40.9437111</v>
      </c>
      <c r="L25" s="57">
        <f t="shared" si="2"/>
        <v>-85.14081455313655</v>
      </c>
      <c r="M25" s="58"/>
    </row>
    <row r="26" spans="2:14" s="60" customFormat="1" ht="18" customHeight="1">
      <c r="B26" s="54">
        <v>13</v>
      </c>
      <c r="C26" s="54" t="s">
        <v>21</v>
      </c>
      <c r="D26" s="55">
        <v>45.22797933333334</v>
      </c>
      <c r="E26" s="55">
        <v>6.64802</v>
      </c>
      <c r="F26" s="55">
        <v>2.500895</v>
      </c>
      <c r="G26" s="56">
        <f t="shared" si="0"/>
        <v>36.079064333333335</v>
      </c>
      <c r="H26" s="56">
        <v>9.81483054</v>
      </c>
      <c r="I26" s="56">
        <v>6.871989</v>
      </c>
      <c r="J26" s="56">
        <v>2.845665</v>
      </c>
      <c r="K26" s="56">
        <f t="shared" si="1"/>
        <v>0.09717654000000087</v>
      </c>
      <c r="L26" s="57">
        <f t="shared" si="2"/>
        <v>-99.73065670688634</v>
      </c>
      <c r="M26" s="58"/>
      <c r="N26" s="22"/>
    </row>
    <row r="27" spans="2:13" s="60" customFormat="1" ht="18" customHeight="1">
      <c r="B27" s="54">
        <v>15</v>
      </c>
      <c r="C27" s="54" t="s">
        <v>25</v>
      </c>
      <c r="D27" s="55">
        <v>843.8303527500001</v>
      </c>
      <c r="E27" s="55">
        <v>31.281694</v>
      </c>
      <c r="F27" s="55">
        <v>251.713707</v>
      </c>
      <c r="G27" s="56">
        <f t="shared" si="0"/>
        <v>560.8349517500001</v>
      </c>
      <c r="H27" s="56">
        <v>258.2944166208746</v>
      </c>
      <c r="I27" s="56">
        <v>69.068362</v>
      </c>
      <c r="J27" s="56">
        <v>268.434514</v>
      </c>
      <c r="K27" s="56">
        <f t="shared" si="1"/>
        <v>-79.20845937912537</v>
      </c>
      <c r="L27" s="57">
        <f t="shared" si="2"/>
        <v>-114.12331009898142</v>
      </c>
      <c r="M27" s="58"/>
    </row>
    <row r="28" spans="2:13" s="60" customFormat="1" ht="18" customHeight="1">
      <c r="B28" s="54">
        <v>16</v>
      </c>
      <c r="C28" s="54" t="s">
        <v>26</v>
      </c>
      <c r="D28" s="55">
        <v>308.8909760833333</v>
      </c>
      <c r="E28" s="55">
        <v>16.962715</v>
      </c>
      <c r="F28" s="55">
        <v>67.527605</v>
      </c>
      <c r="G28" s="56">
        <f t="shared" si="0"/>
        <v>224.40065608333333</v>
      </c>
      <c r="H28" s="56">
        <v>74.88068792</v>
      </c>
      <c r="I28" s="56">
        <v>18.458271</v>
      </c>
      <c r="J28" s="56">
        <v>64.391916</v>
      </c>
      <c r="K28" s="56">
        <f t="shared" si="1"/>
        <v>-7.969499079999991</v>
      </c>
      <c r="L28" s="57">
        <f t="shared" si="2"/>
        <v>-103.55145979477014</v>
      </c>
      <c r="M28" s="58"/>
    </row>
    <row r="29" spans="2:13" s="60" customFormat="1" ht="18" customHeight="1">
      <c r="B29" s="54">
        <v>17</v>
      </c>
      <c r="C29" s="54" t="s">
        <v>34</v>
      </c>
      <c r="D29" s="55">
        <v>497.59969241666664</v>
      </c>
      <c r="E29" s="55">
        <v>90.579542</v>
      </c>
      <c r="F29" s="55">
        <v>144.29669</v>
      </c>
      <c r="G29" s="56">
        <f t="shared" si="0"/>
        <v>262.7234604166666</v>
      </c>
      <c r="H29" s="56">
        <v>59.65821745427303</v>
      </c>
      <c r="I29" s="56">
        <v>121.597581</v>
      </c>
      <c r="J29" s="56">
        <v>130.502188</v>
      </c>
      <c r="K29" s="56">
        <f t="shared" si="1"/>
        <v>-192.44155154572695</v>
      </c>
      <c r="L29" s="57">
        <f t="shared" si="2"/>
        <v>-173.24871225452193</v>
      </c>
      <c r="M29" s="58"/>
    </row>
    <row r="30" spans="2:13" s="60" customFormat="1" ht="18" customHeight="1">
      <c r="B30" s="54">
        <v>18</v>
      </c>
      <c r="C30" s="54" t="s">
        <v>27</v>
      </c>
      <c r="D30" s="55">
        <v>386.71083466666664</v>
      </c>
      <c r="E30" s="55">
        <v>18.916837</v>
      </c>
      <c r="F30" s="55">
        <v>76.61908</v>
      </c>
      <c r="G30" s="56">
        <f t="shared" si="0"/>
        <v>291.17491766666666</v>
      </c>
      <c r="H30" s="56">
        <v>56.42421641133837</v>
      </c>
      <c r="I30" s="56">
        <v>18.381276</v>
      </c>
      <c r="J30" s="56">
        <v>129.584751</v>
      </c>
      <c r="K30" s="56">
        <f t="shared" si="1"/>
        <v>-91.54181058866163</v>
      </c>
      <c r="L30" s="57">
        <f t="shared" si="2"/>
        <v>-131.43876928762714</v>
      </c>
      <c r="M30" s="58"/>
    </row>
    <row r="31" spans="2:13" s="60" customFormat="1" ht="18" customHeight="1">
      <c r="B31" s="54">
        <v>19</v>
      </c>
      <c r="C31" s="54" t="s">
        <v>7</v>
      </c>
      <c r="D31" s="55">
        <v>548.2266856666666</v>
      </c>
      <c r="E31" s="55">
        <v>125.119995</v>
      </c>
      <c r="F31" s="55">
        <v>304.674418</v>
      </c>
      <c r="G31" s="56">
        <f t="shared" si="0"/>
        <v>118.43227266666662</v>
      </c>
      <c r="H31" s="56">
        <v>221.30915016553882</v>
      </c>
      <c r="I31" s="56">
        <v>175.638089</v>
      </c>
      <c r="J31" s="56">
        <v>265.339868</v>
      </c>
      <c r="K31" s="56">
        <f t="shared" si="1"/>
        <v>-219.6688068344612</v>
      </c>
      <c r="L31" s="57">
        <f t="shared" si="2"/>
        <v>-285.4805298322103</v>
      </c>
      <c r="M31" s="58"/>
    </row>
    <row r="32" spans="2:13" s="60" customFormat="1" ht="18" customHeight="1">
      <c r="B32" s="54">
        <v>20</v>
      </c>
      <c r="C32" s="54" t="s">
        <v>31</v>
      </c>
      <c r="D32" s="55">
        <v>538.8709451666667</v>
      </c>
      <c r="E32" s="55">
        <v>132.383204</v>
      </c>
      <c r="F32" s="55">
        <v>286.756163</v>
      </c>
      <c r="G32" s="56">
        <f t="shared" si="0"/>
        <v>119.73157816666674</v>
      </c>
      <c r="H32" s="56">
        <v>212.8143213762685</v>
      </c>
      <c r="I32" s="56">
        <v>143.501756</v>
      </c>
      <c r="J32" s="56">
        <v>236.002006</v>
      </c>
      <c r="K32" s="56">
        <f t="shared" si="1"/>
        <v>-166.68944062373149</v>
      </c>
      <c r="L32" s="57">
        <f t="shared" si="2"/>
        <v>-239.21927963874262</v>
      </c>
      <c r="M32" s="58"/>
    </row>
    <row r="33" spans="2:13" s="60" customFormat="1" ht="18" customHeight="1">
      <c r="B33" s="54">
        <v>21</v>
      </c>
      <c r="C33" s="54" t="s">
        <v>35</v>
      </c>
      <c r="D33" s="55">
        <v>710.1303699166666</v>
      </c>
      <c r="E33" s="55">
        <v>136.064517</v>
      </c>
      <c r="F33" s="55">
        <v>231.228371</v>
      </c>
      <c r="G33" s="56">
        <f t="shared" si="0"/>
        <v>342.83748191666655</v>
      </c>
      <c r="H33" s="56">
        <v>215.35532340960592</v>
      </c>
      <c r="I33" s="56">
        <v>150.216943</v>
      </c>
      <c r="J33" s="56">
        <v>249.838624</v>
      </c>
      <c r="K33" s="56">
        <f t="shared" si="1"/>
        <v>-184.70024359039408</v>
      </c>
      <c r="L33" s="57">
        <f t="shared" si="2"/>
        <v>-153.87399375290275</v>
      </c>
      <c r="M33" s="58"/>
    </row>
    <row r="34" spans="2:13" s="60" customFormat="1" ht="18" customHeight="1">
      <c r="B34" s="54">
        <v>24</v>
      </c>
      <c r="C34" s="54" t="s">
        <v>37</v>
      </c>
      <c r="D34" s="55">
        <v>443.37951941666665</v>
      </c>
      <c r="E34" s="55">
        <v>28.627917</v>
      </c>
      <c r="F34" s="55">
        <v>102.061566</v>
      </c>
      <c r="G34" s="56">
        <f t="shared" si="0"/>
        <v>312.69003641666666</v>
      </c>
      <c r="H34" s="56">
        <v>181.24421077</v>
      </c>
      <c r="I34" s="56">
        <v>29.306292</v>
      </c>
      <c r="J34" s="56">
        <v>127.496042</v>
      </c>
      <c r="K34" s="56">
        <f t="shared" si="1"/>
        <v>24.441876770000007</v>
      </c>
      <c r="L34" s="57">
        <f t="shared" si="2"/>
        <v>-92.18335286595743</v>
      </c>
      <c r="M34" s="58"/>
    </row>
    <row r="35" spans="2:13" s="60" customFormat="1" ht="18" customHeight="1">
      <c r="B35" s="54">
        <v>25</v>
      </c>
      <c r="C35" s="54" t="s">
        <v>32</v>
      </c>
      <c r="D35" s="55">
        <v>505.33072066666665</v>
      </c>
      <c r="E35" s="55">
        <v>39.441492</v>
      </c>
      <c r="F35" s="55">
        <v>220.029754</v>
      </c>
      <c r="G35" s="56">
        <f t="shared" si="0"/>
        <v>245.85947466666667</v>
      </c>
      <c r="H35" s="56">
        <v>197.61998533</v>
      </c>
      <c r="I35" s="56">
        <v>62.831234</v>
      </c>
      <c r="J35" s="56">
        <v>89.196434</v>
      </c>
      <c r="K35" s="56">
        <f t="shared" si="1"/>
        <v>45.59231733</v>
      </c>
      <c r="L35" s="57">
        <f t="shared" si="2"/>
        <v>-81.45594454237995</v>
      </c>
      <c r="M35" s="58"/>
    </row>
    <row r="36" spans="2:13" s="60" customFormat="1" ht="18" customHeight="1">
      <c r="B36" s="54">
        <v>26</v>
      </c>
      <c r="C36" s="54" t="s">
        <v>30</v>
      </c>
      <c r="D36" s="55">
        <v>431.65117166666664</v>
      </c>
      <c r="E36" s="55">
        <v>56.998358</v>
      </c>
      <c r="F36" s="55">
        <v>140.134945</v>
      </c>
      <c r="G36" s="56">
        <f t="shared" si="0"/>
        <v>234.51786866666666</v>
      </c>
      <c r="H36" s="56">
        <v>84.59137859</v>
      </c>
      <c r="I36" s="56">
        <v>62.546</v>
      </c>
      <c r="J36" s="56">
        <v>83.213492</v>
      </c>
      <c r="K36" s="56">
        <f t="shared" si="1"/>
        <v>-61.16811341</v>
      </c>
      <c r="L36" s="57">
        <f t="shared" si="2"/>
        <v>-126.08249587025784</v>
      </c>
      <c r="M36" s="58"/>
    </row>
    <row r="37" spans="2:13" s="60" customFormat="1" ht="18" customHeight="1">
      <c r="B37" s="54">
        <v>28</v>
      </c>
      <c r="C37" s="54" t="s">
        <v>48</v>
      </c>
      <c r="D37" s="55">
        <v>217.47450691666666</v>
      </c>
      <c r="E37" s="55">
        <v>47.656825052385074</v>
      </c>
      <c r="F37" s="55">
        <v>138.48259178857649</v>
      </c>
      <c r="G37" s="56">
        <f t="shared" si="0"/>
        <v>31.335090075705097</v>
      </c>
      <c r="H37" s="56">
        <v>135.1503856631028</v>
      </c>
      <c r="I37" s="56">
        <v>17.203062</v>
      </c>
      <c r="J37" s="56">
        <v>0.179679</v>
      </c>
      <c r="K37" s="56">
        <f t="shared" si="1"/>
        <v>117.76764466310281</v>
      </c>
      <c r="L37" s="57">
        <f t="shared" si="2"/>
        <v>275.83311354324496</v>
      </c>
      <c r="M37" s="58"/>
    </row>
    <row r="38" spans="2:13" s="60" customFormat="1" ht="18" customHeight="1">
      <c r="B38" s="54">
        <v>29</v>
      </c>
      <c r="C38" s="54" t="s">
        <v>44</v>
      </c>
      <c r="D38" s="55">
        <v>552.5236153333334</v>
      </c>
      <c r="E38" s="55">
        <v>75.85014594761492</v>
      </c>
      <c r="F38" s="55">
        <v>124.47285124124785</v>
      </c>
      <c r="G38" s="56">
        <f t="shared" si="0"/>
        <v>352.20061814447064</v>
      </c>
      <c r="H38" s="56">
        <v>189.00991943</v>
      </c>
      <c r="I38" s="56">
        <v>96.90584</v>
      </c>
      <c r="J38" s="56">
        <v>116.174851</v>
      </c>
      <c r="K38" s="56">
        <f t="shared" si="1"/>
        <v>-24.070771570000005</v>
      </c>
      <c r="L38" s="57">
        <f t="shared" si="2"/>
        <v>-106.83439219863217</v>
      </c>
      <c r="M38" s="58"/>
    </row>
    <row r="39" spans="2:13" s="60" customFormat="1" ht="18" customHeight="1">
      <c r="B39" s="54">
        <v>31</v>
      </c>
      <c r="C39" s="49" t="s">
        <v>46</v>
      </c>
      <c r="D39" s="61">
        <v>113.91440866666666</v>
      </c>
      <c r="E39" s="61">
        <v>0</v>
      </c>
      <c r="F39" s="61">
        <v>42.783025</v>
      </c>
      <c r="G39" s="56">
        <f t="shared" si="0"/>
        <v>71.13138366666666</v>
      </c>
      <c r="H39" s="56">
        <v>14.663432980465986</v>
      </c>
      <c r="I39" s="56">
        <v>0</v>
      </c>
      <c r="J39" s="56">
        <v>46.509524</v>
      </c>
      <c r="K39" s="56">
        <f t="shared" si="1"/>
        <v>-31.846091019534015</v>
      </c>
      <c r="L39" s="57">
        <f t="shared" si="2"/>
        <v>-144.7708021100363</v>
      </c>
      <c r="M39" s="58"/>
    </row>
    <row r="40" spans="2:13" s="60" customFormat="1" ht="18" customHeight="1">
      <c r="B40" s="54">
        <v>33</v>
      </c>
      <c r="C40" s="49" t="s">
        <v>47</v>
      </c>
      <c r="D40" s="55">
        <v>292.7397490833333</v>
      </c>
      <c r="E40" s="55">
        <v>0</v>
      </c>
      <c r="F40" s="55">
        <v>34.99871</v>
      </c>
      <c r="G40" s="56">
        <f t="shared" si="0"/>
        <v>257.7410390833333</v>
      </c>
      <c r="H40" s="56">
        <v>27.469812979999997</v>
      </c>
      <c r="I40" s="56">
        <v>0</v>
      </c>
      <c r="J40" s="56">
        <v>45.608185</v>
      </c>
      <c r="K40" s="56">
        <f t="shared" si="1"/>
        <v>-18.138372020000002</v>
      </c>
      <c r="L40" s="57">
        <f t="shared" si="2"/>
        <v>-107.03744040316974</v>
      </c>
      <c r="M40" s="58"/>
    </row>
    <row r="41" spans="2:13" s="60" customFormat="1" ht="18" customHeight="1">
      <c r="B41" s="54">
        <v>34</v>
      </c>
      <c r="C41" s="54" t="s">
        <v>45</v>
      </c>
      <c r="D41" s="55">
        <v>283.50513558333336</v>
      </c>
      <c r="E41" s="55">
        <v>0</v>
      </c>
      <c r="F41" s="55">
        <v>88.276294</v>
      </c>
      <c r="G41" s="56">
        <f t="shared" si="0"/>
        <v>195.22884158333335</v>
      </c>
      <c r="H41" s="56">
        <v>59.51425959188527</v>
      </c>
      <c r="I41" s="56">
        <v>0</v>
      </c>
      <c r="J41" s="56">
        <v>120.74491</v>
      </c>
      <c r="K41" s="56">
        <f t="shared" si="1"/>
        <v>-61.230650408114734</v>
      </c>
      <c r="L41" s="57">
        <f t="shared" si="2"/>
        <v>-131.36352698275806</v>
      </c>
      <c r="M41" s="58"/>
    </row>
    <row r="42" spans="2:12" s="60" customFormat="1" ht="9" customHeight="1" thickBot="1">
      <c r="B42" s="62"/>
      <c r="C42" s="62"/>
      <c r="D42" s="62"/>
      <c r="E42" s="63"/>
      <c r="F42" s="62"/>
      <c r="G42" s="62"/>
      <c r="H42" s="62"/>
      <c r="I42" s="62"/>
      <c r="J42" s="62"/>
      <c r="K42" s="62"/>
      <c r="L42" s="62"/>
    </row>
    <row r="43" spans="2:11" s="60" customFormat="1" ht="13.5" customHeight="1">
      <c r="B43" s="64" t="s">
        <v>52</v>
      </c>
      <c r="E43" s="56"/>
      <c r="F43" s="22"/>
      <c r="G43" s="26"/>
      <c r="H43" s="26"/>
      <c r="I43" s="26"/>
      <c r="J43" s="26"/>
      <c r="K43" s="26"/>
    </row>
    <row r="44" spans="2:8" ht="13.5" customHeight="1">
      <c r="B44" s="64" t="s">
        <v>53</v>
      </c>
      <c r="E44" s="56"/>
      <c r="H44" s="65"/>
    </row>
    <row r="45" spans="2:12" ht="13.5" customHeight="1">
      <c r="B45" s="64" t="s">
        <v>43</v>
      </c>
      <c r="E45" s="66"/>
      <c r="F45" s="67"/>
      <c r="J45" s="68"/>
      <c r="L45" s="68"/>
    </row>
    <row r="46" ht="13.5" customHeight="1">
      <c r="E46" s="68"/>
    </row>
    <row r="47" ht="13.5" customHeight="1"/>
    <row r="48" ht="13.5" customHeight="1"/>
    <row r="49" ht="13.5" customHeight="1"/>
  </sheetData>
  <sheetProtection/>
  <mergeCells count="20">
    <mergeCell ref="B7:B10"/>
    <mergeCell ref="C7:C10"/>
    <mergeCell ref="D7:G7"/>
    <mergeCell ref="H7:K7"/>
    <mergeCell ref="E8:F8"/>
    <mergeCell ref="B1:L1"/>
    <mergeCell ref="B2:L2"/>
    <mergeCell ref="B3:L3"/>
    <mergeCell ref="B4:L4"/>
    <mergeCell ref="B5:L5"/>
    <mergeCell ref="K9:K10"/>
    <mergeCell ref="L9:L10"/>
    <mergeCell ref="I8:J8"/>
    <mergeCell ref="D9:D10"/>
    <mergeCell ref="E9:E10"/>
    <mergeCell ref="F9:F10"/>
    <mergeCell ref="G9:G10"/>
    <mergeCell ref="H9:H10"/>
    <mergeCell ref="I9:I10"/>
    <mergeCell ref="J9:J10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6"/>
  <sheetViews>
    <sheetView showGridLines="0" zoomScalePageLayoutView="0" workbookViewId="0" topLeftCell="B1">
      <selection activeCell="E24" sqref="E24"/>
    </sheetView>
  </sheetViews>
  <sheetFormatPr defaultColWidth="11.57421875" defaultRowHeight="12.75"/>
  <cols>
    <col min="1" max="1" width="0" style="36" hidden="1" customWidth="1"/>
    <col min="2" max="2" width="4.57421875" style="36" customWidth="1"/>
    <col min="3" max="3" width="53.140625" style="36" bestFit="1" customWidth="1"/>
    <col min="4" max="4" width="14.57421875" style="36" customWidth="1"/>
    <col min="5" max="5" width="14.140625" style="36" customWidth="1"/>
    <col min="6" max="6" width="14.57421875" style="36" customWidth="1"/>
    <col min="7" max="7" width="13.7109375" style="36" customWidth="1"/>
    <col min="8" max="8" width="15.140625" style="36" customWidth="1"/>
    <col min="9" max="9" width="13.7109375" style="36" customWidth="1"/>
    <col min="10" max="10" width="14.28125" style="36" customWidth="1"/>
    <col min="11" max="12" width="13.8515625" style="36" customWidth="1"/>
    <col min="13" max="16384" width="11.57421875" style="36" customWidth="1"/>
  </cols>
  <sheetData>
    <row r="1" spans="2:12" ht="18" customHeight="1">
      <c r="B1" s="77" t="s">
        <v>49</v>
      </c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2:12" ht="18" customHeight="1">
      <c r="B2" s="77" t="s">
        <v>50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2:12" ht="18" customHeight="1">
      <c r="B3" s="78" t="s">
        <v>51</v>
      </c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2:12" ht="18" customHeight="1">
      <c r="B4" s="77" t="s">
        <v>57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2:12" ht="18" customHeight="1">
      <c r="B5" s="79" t="s">
        <v>54</v>
      </c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2:12" ht="15">
      <c r="B6" s="37"/>
      <c r="C6" s="38"/>
      <c r="D6" s="38"/>
      <c r="E6" s="38"/>
      <c r="F6" s="38"/>
      <c r="G6" s="38"/>
      <c r="H6" s="39"/>
      <c r="I6" s="38"/>
      <c r="J6" s="38"/>
      <c r="K6" s="40"/>
      <c r="L6" s="40"/>
    </row>
    <row r="7" spans="2:12" ht="15">
      <c r="B7" s="69"/>
      <c r="C7" s="69" t="s">
        <v>0</v>
      </c>
      <c r="D7" s="69" t="s">
        <v>9</v>
      </c>
      <c r="E7" s="69"/>
      <c r="F7" s="69"/>
      <c r="G7" s="69"/>
      <c r="H7" s="69" t="s">
        <v>10</v>
      </c>
      <c r="I7" s="69"/>
      <c r="J7" s="69"/>
      <c r="K7" s="69"/>
      <c r="L7" s="41"/>
    </row>
    <row r="8" spans="2:12" ht="15">
      <c r="B8" s="70"/>
      <c r="C8" s="70"/>
      <c r="D8" s="42"/>
      <c r="E8" s="72" t="s">
        <v>42</v>
      </c>
      <c r="F8" s="72"/>
      <c r="G8" s="42"/>
      <c r="H8" s="42"/>
      <c r="I8" s="72" t="s">
        <v>42</v>
      </c>
      <c r="J8" s="72"/>
      <c r="K8" s="42"/>
      <c r="L8" s="43"/>
    </row>
    <row r="9" spans="2:12" ht="12.75" customHeight="1">
      <c r="B9" s="70"/>
      <c r="C9" s="70"/>
      <c r="D9" s="71" t="s">
        <v>38</v>
      </c>
      <c r="E9" s="73" t="s">
        <v>22</v>
      </c>
      <c r="F9" s="75" t="s">
        <v>23</v>
      </c>
      <c r="G9" s="69" t="s">
        <v>29</v>
      </c>
      <c r="H9" s="76" t="s">
        <v>38</v>
      </c>
      <c r="I9" s="73" t="s">
        <v>22</v>
      </c>
      <c r="J9" s="75" t="s">
        <v>23</v>
      </c>
      <c r="K9" s="69" t="s">
        <v>28</v>
      </c>
      <c r="L9" s="71" t="s">
        <v>36</v>
      </c>
    </row>
    <row r="10" spans="2:12" ht="12.75" customHeight="1">
      <c r="B10" s="70"/>
      <c r="C10" s="70"/>
      <c r="D10" s="71"/>
      <c r="E10" s="74"/>
      <c r="F10" s="71"/>
      <c r="G10" s="70"/>
      <c r="H10" s="76"/>
      <c r="I10" s="74"/>
      <c r="J10" s="71"/>
      <c r="K10" s="70"/>
      <c r="L10" s="71"/>
    </row>
    <row r="11" spans="2:12" s="48" customFormat="1" ht="17.25" customHeight="1">
      <c r="B11" s="44"/>
      <c r="C11" s="44"/>
      <c r="D11" s="45" t="s">
        <v>1</v>
      </c>
      <c r="E11" s="45" t="s">
        <v>2</v>
      </c>
      <c r="F11" s="45" t="s">
        <v>3</v>
      </c>
      <c r="G11" s="45" t="s">
        <v>11</v>
      </c>
      <c r="H11" s="46" t="s">
        <v>39</v>
      </c>
      <c r="I11" s="45" t="s">
        <v>4</v>
      </c>
      <c r="J11" s="45" t="s">
        <v>12</v>
      </c>
      <c r="K11" s="47" t="s">
        <v>40</v>
      </c>
      <c r="L11" s="45" t="s">
        <v>41</v>
      </c>
    </row>
    <row r="12" spans="2:12" ht="16.5" customHeight="1">
      <c r="B12" s="49"/>
      <c r="C12" s="50" t="s">
        <v>8</v>
      </c>
      <c r="D12" s="51">
        <f>SUM(D14:D41)</f>
        <v>22126.79632616667</v>
      </c>
      <c r="E12" s="51">
        <f>SUM(E14:E41)</f>
        <v>2165.8023399999997</v>
      </c>
      <c r="F12" s="51">
        <f>SUM(F14:F41)</f>
        <v>6126.954091029824</v>
      </c>
      <c r="G12" s="51">
        <f>D12-E12-F12</f>
        <v>13834.039895136848</v>
      </c>
      <c r="H12" s="51">
        <f>SUM(H14:H41)</f>
        <v>7245.432830380182</v>
      </c>
      <c r="I12" s="51">
        <f>SUM(I14:I41)</f>
        <v>2682.3521069999997</v>
      </c>
      <c r="J12" s="51">
        <f>SUM(J14:J41)</f>
        <v>6441.7468579999995</v>
      </c>
      <c r="K12" s="52">
        <f>+H12-I12-J12</f>
        <v>-1878.666134619817</v>
      </c>
      <c r="L12" s="53">
        <f>IF(OR(G12=0,K12=0),"N.A.",IF((((K12-G12)/G12))*100&gt;=ABS(500),"&gt;500",(((K12-G12)/G12))*100))</f>
        <v>-113.58002542178755</v>
      </c>
    </row>
    <row r="13" spans="2:12" ht="12.75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2:14" s="60" customFormat="1" ht="18" customHeight="1">
      <c r="B14" s="54">
        <v>1</v>
      </c>
      <c r="C14" s="54" t="s">
        <v>17</v>
      </c>
      <c r="D14" s="55">
        <v>136.35380633333332</v>
      </c>
      <c r="E14" s="55">
        <v>63.997254999999996</v>
      </c>
      <c r="F14" s="55">
        <v>13.801947</v>
      </c>
      <c r="G14" s="56">
        <f>D14-E14-F14</f>
        <v>58.55460433333333</v>
      </c>
      <c r="H14" s="56">
        <v>86.04561982999999</v>
      </c>
      <c r="I14" s="56">
        <v>67.17667900000001</v>
      </c>
      <c r="J14" s="56">
        <v>18.017004</v>
      </c>
      <c r="K14" s="56">
        <f>H14-I14-J14</f>
        <v>0.8519368299999854</v>
      </c>
      <c r="L14" s="57">
        <f>IF(OR(G14=0,K14=0),"N.A.",IF((((K14-G14)/G14))*100&gt;=ABS(500),"&gt;500",(((K14-G14)/G14))*100))</f>
        <v>-98.545055782206</v>
      </c>
      <c r="M14" s="58"/>
      <c r="N14" s="59"/>
    </row>
    <row r="15" spans="2:13" s="60" customFormat="1" ht="18" customHeight="1">
      <c r="B15" s="54">
        <v>2</v>
      </c>
      <c r="C15" s="54" t="s">
        <v>13</v>
      </c>
      <c r="D15" s="55">
        <v>925.2195623333333</v>
      </c>
      <c r="E15" s="55">
        <v>38.961783</v>
      </c>
      <c r="F15" s="55">
        <v>159.004014</v>
      </c>
      <c r="G15" s="56">
        <f aca="true" t="shared" si="0" ref="G15:G41">D15-E15-F15</f>
        <v>727.2537653333334</v>
      </c>
      <c r="H15" s="56">
        <v>72.39292995000001</v>
      </c>
      <c r="I15" s="56">
        <v>75.837487</v>
      </c>
      <c r="J15" s="56">
        <v>160.601872</v>
      </c>
      <c r="K15" s="56">
        <f aca="true" t="shared" si="1" ref="K15:K41">H15-I15-J15</f>
        <v>-164.04642904999997</v>
      </c>
      <c r="L15" s="57">
        <f aca="true" t="shared" si="2" ref="L15:L41">IF(OR(G15=0,K15=0),"N.A.",IF((((K15-G15)/G15))*100&gt;=ABS(500),"&gt;500",(((K15-G15)/G15))*100))</f>
        <v>-122.55697211478996</v>
      </c>
      <c r="M15" s="58"/>
    </row>
    <row r="16" spans="2:13" s="60" customFormat="1" ht="18" customHeight="1">
      <c r="B16" s="54">
        <v>3</v>
      </c>
      <c r="C16" s="54" t="s">
        <v>18</v>
      </c>
      <c r="D16" s="55">
        <v>997.2775953333334</v>
      </c>
      <c r="E16" s="55">
        <v>9.664681999999999</v>
      </c>
      <c r="F16" s="55">
        <v>279.89239</v>
      </c>
      <c r="G16" s="56">
        <f t="shared" si="0"/>
        <v>707.7205233333334</v>
      </c>
      <c r="H16" s="56">
        <v>424.61212247000003</v>
      </c>
      <c r="I16" s="56">
        <v>9.752967000000002</v>
      </c>
      <c r="J16" s="56">
        <v>387.696376</v>
      </c>
      <c r="K16" s="56">
        <f t="shared" si="1"/>
        <v>27.162779470000032</v>
      </c>
      <c r="L16" s="57">
        <f t="shared" si="2"/>
        <v>-96.16193418525374</v>
      </c>
      <c r="M16" s="58"/>
    </row>
    <row r="17" spans="2:13" s="60" customFormat="1" ht="18" customHeight="1">
      <c r="B17" s="54">
        <v>4</v>
      </c>
      <c r="C17" s="54" t="s">
        <v>5</v>
      </c>
      <c r="D17" s="55">
        <v>598.2348498333333</v>
      </c>
      <c r="E17" s="55">
        <v>50.169606</v>
      </c>
      <c r="F17" s="55">
        <v>121.33892</v>
      </c>
      <c r="G17" s="56">
        <f t="shared" si="0"/>
        <v>426.72632383333325</v>
      </c>
      <c r="H17" s="56">
        <v>88.12442935000001</v>
      </c>
      <c r="I17" s="56">
        <v>72.11924400000001</v>
      </c>
      <c r="J17" s="56">
        <v>41.444849000000005</v>
      </c>
      <c r="K17" s="56">
        <f t="shared" si="1"/>
        <v>-25.43966365</v>
      </c>
      <c r="L17" s="57">
        <f t="shared" si="2"/>
        <v>-105.9615876099399</v>
      </c>
      <c r="M17" s="58"/>
    </row>
    <row r="18" spans="2:13" s="60" customFormat="1" ht="18" customHeight="1">
      <c r="B18" s="54">
        <v>5</v>
      </c>
      <c r="C18" s="54" t="s">
        <v>33</v>
      </c>
      <c r="D18" s="55">
        <v>1074.7043286666667</v>
      </c>
      <c r="E18" s="55">
        <v>91.419404</v>
      </c>
      <c r="F18" s="55">
        <v>119.771455</v>
      </c>
      <c r="G18" s="56">
        <f t="shared" si="0"/>
        <v>863.5134696666667</v>
      </c>
      <c r="H18" s="56">
        <v>193.66366677000002</v>
      </c>
      <c r="I18" s="56">
        <v>91.88594</v>
      </c>
      <c r="J18" s="56">
        <v>176.095554</v>
      </c>
      <c r="K18" s="56">
        <f t="shared" si="1"/>
        <v>-74.31782722999998</v>
      </c>
      <c r="L18" s="57">
        <f t="shared" si="2"/>
        <v>-108.60644678289593</v>
      </c>
      <c r="M18" s="58"/>
    </row>
    <row r="19" spans="2:13" s="60" customFormat="1" ht="18" customHeight="1">
      <c r="B19" s="54">
        <v>6</v>
      </c>
      <c r="C19" s="54" t="s">
        <v>19</v>
      </c>
      <c r="D19" s="55">
        <v>642.3870243333333</v>
      </c>
      <c r="E19" s="55">
        <v>30.373741</v>
      </c>
      <c r="F19" s="55">
        <v>181.320275</v>
      </c>
      <c r="G19" s="56">
        <f t="shared" si="0"/>
        <v>430.6930083333333</v>
      </c>
      <c r="H19" s="56">
        <v>218.39043637</v>
      </c>
      <c r="I19" s="56">
        <v>31.532103999999997</v>
      </c>
      <c r="J19" s="56">
        <v>271.816243</v>
      </c>
      <c r="K19" s="56">
        <f t="shared" si="1"/>
        <v>-84.95791062999999</v>
      </c>
      <c r="L19" s="57">
        <f t="shared" si="2"/>
        <v>-119.725862502102</v>
      </c>
      <c r="M19" s="58"/>
    </row>
    <row r="20" spans="2:13" s="60" customFormat="1" ht="18" customHeight="1">
      <c r="B20" s="54">
        <v>7</v>
      </c>
      <c r="C20" s="54" t="s">
        <v>14</v>
      </c>
      <c r="D20" s="55">
        <v>899.6072568333334</v>
      </c>
      <c r="E20" s="55">
        <v>16.766685000000003</v>
      </c>
      <c r="F20" s="55">
        <v>221.17220600000002</v>
      </c>
      <c r="G20" s="56">
        <f t="shared" si="0"/>
        <v>661.6683658333334</v>
      </c>
      <c r="H20" s="56">
        <v>344.18104886000003</v>
      </c>
      <c r="I20" s="56">
        <v>21.540743</v>
      </c>
      <c r="J20" s="56">
        <v>218.668224</v>
      </c>
      <c r="K20" s="56">
        <f t="shared" si="1"/>
        <v>103.97208186</v>
      </c>
      <c r="L20" s="57">
        <f t="shared" si="2"/>
        <v>-84.2863755880103</v>
      </c>
      <c r="M20" s="58"/>
    </row>
    <row r="21" spans="2:13" s="60" customFormat="1" ht="18" customHeight="1">
      <c r="B21" s="54">
        <v>8</v>
      </c>
      <c r="C21" s="54" t="s">
        <v>6</v>
      </c>
      <c r="D21" s="55">
        <v>544.4579721666667</v>
      </c>
      <c r="E21" s="55">
        <v>81.727679</v>
      </c>
      <c r="F21" s="55">
        <v>156.15824800000001</v>
      </c>
      <c r="G21" s="56">
        <f t="shared" si="0"/>
        <v>306.57204516666667</v>
      </c>
      <c r="H21" s="56">
        <v>205.9307376323608</v>
      </c>
      <c r="I21" s="56">
        <v>79.079711</v>
      </c>
      <c r="J21" s="56">
        <v>163.28752699999998</v>
      </c>
      <c r="K21" s="56">
        <f t="shared" si="1"/>
        <v>-36.436500367639184</v>
      </c>
      <c r="L21" s="57">
        <f t="shared" si="2"/>
        <v>-111.88513465010506</v>
      </c>
      <c r="M21" s="58"/>
    </row>
    <row r="22" spans="2:13" s="60" customFormat="1" ht="18" customHeight="1">
      <c r="B22" s="54">
        <v>9</v>
      </c>
      <c r="C22" s="54" t="s">
        <v>20</v>
      </c>
      <c r="D22" s="55">
        <v>1009.2415851666666</v>
      </c>
      <c r="E22" s="55">
        <v>44.675256</v>
      </c>
      <c r="F22" s="55">
        <v>229.17074000000002</v>
      </c>
      <c r="G22" s="56">
        <f t="shared" si="0"/>
        <v>735.3955891666666</v>
      </c>
      <c r="H22" s="56">
        <v>309.30421007</v>
      </c>
      <c r="I22" s="56">
        <v>11.790330999999998</v>
      </c>
      <c r="J22" s="56">
        <v>222.714174</v>
      </c>
      <c r="K22" s="56">
        <f t="shared" si="1"/>
        <v>74.79970507000002</v>
      </c>
      <c r="L22" s="57">
        <f t="shared" si="2"/>
        <v>-89.82864377052339</v>
      </c>
      <c r="M22" s="58"/>
    </row>
    <row r="23" spans="2:13" s="60" customFormat="1" ht="18" customHeight="1">
      <c r="B23" s="54">
        <v>10</v>
      </c>
      <c r="C23" s="54" t="s">
        <v>24</v>
      </c>
      <c r="D23" s="55">
        <v>510.91427100000004</v>
      </c>
      <c r="E23" s="55">
        <v>19.462907</v>
      </c>
      <c r="F23" s="55">
        <v>330.692933</v>
      </c>
      <c r="G23" s="56">
        <f t="shared" si="0"/>
        <v>160.75843100000003</v>
      </c>
      <c r="H23" s="56">
        <v>172.64354777</v>
      </c>
      <c r="I23" s="56">
        <v>18.885371</v>
      </c>
      <c r="J23" s="56">
        <v>117.84043299999999</v>
      </c>
      <c r="K23" s="56">
        <f t="shared" si="1"/>
        <v>35.917743770000016</v>
      </c>
      <c r="L23" s="57">
        <f t="shared" si="2"/>
        <v>-77.6573187816196</v>
      </c>
      <c r="M23" s="58"/>
    </row>
    <row r="24" spans="2:13" s="60" customFormat="1" ht="18" customHeight="1">
      <c r="B24" s="54">
        <v>11</v>
      </c>
      <c r="C24" s="54" t="s">
        <v>15</v>
      </c>
      <c r="D24" s="55">
        <v>466.5241286666667</v>
      </c>
      <c r="E24" s="55">
        <v>25.619039</v>
      </c>
      <c r="F24" s="55">
        <v>99.187962</v>
      </c>
      <c r="G24" s="56">
        <f t="shared" si="0"/>
        <v>341.71712766666667</v>
      </c>
      <c r="H24" s="56">
        <v>183.66675698000003</v>
      </c>
      <c r="I24" s="56">
        <v>9.724266</v>
      </c>
      <c r="J24" s="56">
        <v>144.343219</v>
      </c>
      <c r="K24" s="56">
        <f t="shared" si="1"/>
        <v>29.599271980000026</v>
      </c>
      <c r="L24" s="57">
        <f t="shared" si="2"/>
        <v>-91.338077730516</v>
      </c>
      <c r="M24" s="58"/>
    </row>
    <row r="25" spans="2:13" s="60" customFormat="1" ht="18" customHeight="1">
      <c r="B25" s="54">
        <v>12</v>
      </c>
      <c r="C25" s="54" t="s">
        <v>16</v>
      </c>
      <c r="D25" s="55">
        <v>881.8606188333333</v>
      </c>
      <c r="E25" s="55">
        <v>31.376013</v>
      </c>
      <c r="F25" s="55">
        <v>254.958099</v>
      </c>
      <c r="G25" s="56">
        <f t="shared" si="0"/>
        <v>595.5265068333333</v>
      </c>
      <c r="H25" s="56">
        <v>386.83792599000003</v>
      </c>
      <c r="I25" s="56">
        <v>27.875515</v>
      </c>
      <c r="J25" s="56">
        <v>283.704772</v>
      </c>
      <c r="K25" s="56">
        <f t="shared" si="1"/>
        <v>75.25763899000003</v>
      </c>
      <c r="L25" s="57">
        <f t="shared" si="2"/>
        <v>-87.36283975163813</v>
      </c>
      <c r="M25" s="58"/>
    </row>
    <row r="26" spans="2:14" s="60" customFormat="1" ht="18" customHeight="1">
      <c r="B26" s="54">
        <v>13</v>
      </c>
      <c r="C26" s="54" t="s">
        <v>21</v>
      </c>
      <c r="D26" s="55">
        <v>90.45595866666667</v>
      </c>
      <c r="E26" s="55">
        <v>14.942167999999999</v>
      </c>
      <c r="F26" s="55">
        <v>5.00179</v>
      </c>
      <c r="G26" s="56">
        <f t="shared" si="0"/>
        <v>70.51200066666668</v>
      </c>
      <c r="H26" s="56">
        <v>118.96062901</v>
      </c>
      <c r="I26" s="56">
        <v>111.754685</v>
      </c>
      <c r="J26" s="56">
        <v>6.028116</v>
      </c>
      <c r="K26" s="56">
        <f t="shared" si="1"/>
        <v>1.1778280100000105</v>
      </c>
      <c r="L26" s="57">
        <f t="shared" si="2"/>
        <v>-98.32960630975712</v>
      </c>
      <c r="M26" s="58"/>
      <c r="N26" s="22"/>
    </row>
    <row r="27" spans="2:13" s="60" customFormat="1" ht="18" customHeight="1">
      <c r="B27" s="54">
        <v>15</v>
      </c>
      <c r="C27" s="54" t="s">
        <v>25</v>
      </c>
      <c r="D27" s="55">
        <v>1687.6607055000002</v>
      </c>
      <c r="E27" s="55">
        <v>78.36559700000001</v>
      </c>
      <c r="F27" s="55">
        <v>473.002722</v>
      </c>
      <c r="G27" s="56">
        <f t="shared" si="0"/>
        <v>1136.2923865000002</v>
      </c>
      <c r="H27" s="56">
        <v>562.2542489927262</v>
      </c>
      <c r="I27" s="56">
        <v>142.626937</v>
      </c>
      <c r="J27" s="56">
        <v>563.581686</v>
      </c>
      <c r="K27" s="56">
        <f t="shared" si="1"/>
        <v>-143.95437400727383</v>
      </c>
      <c r="L27" s="57">
        <f t="shared" si="2"/>
        <v>-112.66877924357841</v>
      </c>
      <c r="M27" s="58"/>
    </row>
    <row r="28" spans="2:13" s="60" customFormat="1" ht="18" customHeight="1">
      <c r="B28" s="54">
        <v>16</v>
      </c>
      <c r="C28" s="54" t="s">
        <v>26</v>
      </c>
      <c r="D28" s="55">
        <v>617.7819521666667</v>
      </c>
      <c r="E28" s="55">
        <v>34.061173</v>
      </c>
      <c r="F28" s="55">
        <v>153.321858</v>
      </c>
      <c r="G28" s="56">
        <f t="shared" si="0"/>
        <v>430.3989211666667</v>
      </c>
      <c r="H28" s="56">
        <v>165.57062603</v>
      </c>
      <c r="I28" s="56">
        <v>37.295049</v>
      </c>
      <c r="J28" s="56">
        <v>132.089244</v>
      </c>
      <c r="K28" s="56">
        <f t="shared" si="1"/>
        <v>-3.813666970000014</v>
      </c>
      <c r="L28" s="57">
        <f t="shared" si="2"/>
        <v>-100.88607726052436</v>
      </c>
      <c r="M28" s="58"/>
    </row>
    <row r="29" spans="2:13" s="60" customFormat="1" ht="18" customHeight="1">
      <c r="B29" s="54">
        <v>17</v>
      </c>
      <c r="C29" s="54" t="s">
        <v>34</v>
      </c>
      <c r="D29" s="55">
        <v>995.1993848333333</v>
      </c>
      <c r="E29" s="55">
        <v>182.180258</v>
      </c>
      <c r="F29" s="55">
        <v>204.10977000000003</v>
      </c>
      <c r="G29" s="56">
        <f t="shared" si="0"/>
        <v>608.9093568333333</v>
      </c>
      <c r="H29" s="56">
        <v>202.28259740028275</v>
      </c>
      <c r="I29" s="56">
        <v>238.536569</v>
      </c>
      <c r="J29" s="56">
        <v>184.406095</v>
      </c>
      <c r="K29" s="56">
        <f t="shared" si="1"/>
        <v>-220.66006659971723</v>
      </c>
      <c r="L29" s="57">
        <f t="shared" si="2"/>
        <v>-136.23857379155282</v>
      </c>
      <c r="M29" s="58"/>
    </row>
    <row r="30" spans="2:13" s="60" customFormat="1" ht="18" customHeight="1">
      <c r="B30" s="54">
        <v>18</v>
      </c>
      <c r="C30" s="54" t="s">
        <v>27</v>
      </c>
      <c r="D30" s="55">
        <v>773.4216693333333</v>
      </c>
      <c r="E30" s="55">
        <v>32.223861</v>
      </c>
      <c r="F30" s="55">
        <v>115.326639</v>
      </c>
      <c r="G30" s="56">
        <f t="shared" si="0"/>
        <v>625.8711693333333</v>
      </c>
      <c r="H30" s="56">
        <v>200.17452036875835</v>
      </c>
      <c r="I30" s="56">
        <v>38.713231</v>
      </c>
      <c r="J30" s="56">
        <v>225.732713</v>
      </c>
      <c r="K30" s="56">
        <f t="shared" si="1"/>
        <v>-64.27142363124165</v>
      </c>
      <c r="L30" s="57">
        <f t="shared" si="2"/>
        <v>-110.26911396153658</v>
      </c>
      <c r="M30" s="58"/>
    </row>
    <row r="31" spans="2:13" s="60" customFormat="1" ht="18" customHeight="1">
      <c r="B31" s="54">
        <v>19</v>
      </c>
      <c r="C31" s="54" t="s">
        <v>7</v>
      </c>
      <c r="D31" s="55">
        <v>1096.4533713333333</v>
      </c>
      <c r="E31" s="55">
        <v>264.640522</v>
      </c>
      <c r="F31" s="55">
        <v>531.2920320000001</v>
      </c>
      <c r="G31" s="56">
        <f t="shared" si="0"/>
        <v>300.5208173333333</v>
      </c>
      <c r="H31" s="56">
        <v>502.37022550667444</v>
      </c>
      <c r="I31" s="56">
        <v>371.145795</v>
      </c>
      <c r="J31" s="56">
        <v>556.990785</v>
      </c>
      <c r="K31" s="56">
        <f t="shared" si="1"/>
        <v>-425.76635449332554</v>
      </c>
      <c r="L31" s="57">
        <f t="shared" si="2"/>
        <v>-241.6761601646623</v>
      </c>
      <c r="M31" s="58"/>
    </row>
    <row r="32" spans="2:13" s="60" customFormat="1" ht="18" customHeight="1">
      <c r="B32" s="54">
        <v>20</v>
      </c>
      <c r="C32" s="54" t="s">
        <v>31</v>
      </c>
      <c r="D32" s="55">
        <v>1077.7418903333335</v>
      </c>
      <c r="E32" s="55">
        <v>265.793156</v>
      </c>
      <c r="F32" s="55">
        <v>511.89071</v>
      </c>
      <c r="G32" s="56">
        <f t="shared" si="0"/>
        <v>300.0580243333335</v>
      </c>
      <c r="H32" s="56">
        <v>468.14294765533964</v>
      </c>
      <c r="I32" s="56">
        <v>288.274217</v>
      </c>
      <c r="J32" s="56">
        <v>475.609698</v>
      </c>
      <c r="K32" s="56">
        <f t="shared" si="1"/>
        <v>-295.74096734466036</v>
      </c>
      <c r="L32" s="57">
        <f t="shared" si="2"/>
        <v>-198.56125927701328</v>
      </c>
      <c r="M32" s="58"/>
    </row>
    <row r="33" spans="2:13" s="60" customFormat="1" ht="18" customHeight="1">
      <c r="B33" s="54">
        <v>21</v>
      </c>
      <c r="C33" s="54" t="s">
        <v>35</v>
      </c>
      <c r="D33" s="55">
        <v>1420.2607398333332</v>
      </c>
      <c r="E33" s="55">
        <v>270.512558</v>
      </c>
      <c r="F33" s="55">
        <v>390.53595900000005</v>
      </c>
      <c r="G33" s="56">
        <f t="shared" si="0"/>
        <v>759.212222833333</v>
      </c>
      <c r="H33" s="56">
        <v>470.98007270320585</v>
      </c>
      <c r="I33" s="56">
        <v>307.34966799999995</v>
      </c>
      <c r="J33" s="56">
        <v>489.74692200000004</v>
      </c>
      <c r="K33" s="56">
        <f t="shared" si="1"/>
        <v>-326.11651729679414</v>
      </c>
      <c r="L33" s="57">
        <f t="shared" si="2"/>
        <v>-142.95459260122914</v>
      </c>
      <c r="M33" s="58"/>
    </row>
    <row r="34" spans="2:13" s="60" customFormat="1" ht="18" customHeight="1">
      <c r="B34" s="54">
        <v>24</v>
      </c>
      <c r="C34" s="54" t="s">
        <v>37</v>
      </c>
      <c r="D34" s="55">
        <v>886.7590388333333</v>
      </c>
      <c r="E34" s="55">
        <v>63.711066</v>
      </c>
      <c r="F34" s="55">
        <v>188.897693</v>
      </c>
      <c r="G34" s="56">
        <f t="shared" si="0"/>
        <v>634.1502798333333</v>
      </c>
      <c r="H34" s="56">
        <v>285.40635657</v>
      </c>
      <c r="I34" s="56">
        <v>59.531236</v>
      </c>
      <c r="J34" s="56">
        <v>271.025664</v>
      </c>
      <c r="K34" s="56">
        <f t="shared" si="1"/>
        <v>-45.15054343</v>
      </c>
      <c r="L34" s="57">
        <f t="shared" si="2"/>
        <v>-107.11984916916954</v>
      </c>
      <c r="M34" s="58"/>
    </row>
    <row r="35" spans="2:13" s="60" customFormat="1" ht="18" customHeight="1">
      <c r="B35" s="54">
        <v>25</v>
      </c>
      <c r="C35" s="54" t="s">
        <v>32</v>
      </c>
      <c r="D35" s="55">
        <v>1010.6614413333333</v>
      </c>
      <c r="E35" s="55">
        <v>70.485047</v>
      </c>
      <c r="F35" s="55">
        <v>333.42715699999997</v>
      </c>
      <c r="G35" s="56">
        <f t="shared" si="0"/>
        <v>606.7492373333333</v>
      </c>
      <c r="H35" s="56">
        <v>418.00327833999995</v>
      </c>
      <c r="I35" s="56">
        <v>126.763781</v>
      </c>
      <c r="J35" s="56">
        <v>247.53234499999996</v>
      </c>
      <c r="K35" s="56">
        <f t="shared" si="1"/>
        <v>43.70715233999999</v>
      </c>
      <c r="L35" s="57">
        <f t="shared" si="2"/>
        <v>-92.79650477484023</v>
      </c>
      <c r="M35" s="58"/>
    </row>
    <row r="36" spans="2:13" s="60" customFormat="1" ht="18" customHeight="1">
      <c r="B36" s="54">
        <v>26</v>
      </c>
      <c r="C36" s="54" t="s">
        <v>30</v>
      </c>
      <c r="D36" s="55">
        <v>863.3023433333333</v>
      </c>
      <c r="E36" s="55">
        <v>140.841566</v>
      </c>
      <c r="F36" s="55">
        <v>245.580335</v>
      </c>
      <c r="G36" s="56">
        <f t="shared" si="0"/>
        <v>476.88044233333324</v>
      </c>
      <c r="H36" s="56">
        <v>268.87669906</v>
      </c>
      <c r="I36" s="56">
        <v>161.375217</v>
      </c>
      <c r="J36" s="56">
        <v>179.931026</v>
      </c>
      <c r="K36" s="56">
        <f t="shared" si="1"/>
        <v>-72.42954393999997</v>
      </c>
      <c r="L36" s="57">
        <f t="shared" si="2"/>
        <v>-115.18819760894547</v>
      </c>
      <c r="M36" s="58"/>
    </row>
    <row r="37" spans="2:13" s="60" customFormat="1" ht="18" customHeight="1">
      <c r="B37" s="54">
        <v>28</v>
      </c>
      <c r="C37" s="54" t="s">
        <v>48</v>
      </c>
      <c r="D37" s="55">
        <v>434.9490138333333</v>
      </c>
      <c r="E37" s="55">
        <v>47.656825052385074</v>
      </c>
      <c r="F37" s="55">
        <v>138.48259178857649</v>
      </c>
      <c r="G37" s="56">
        <f t="shared" si="0"/>
        <v>248.80959699237172</v>
      </c>
      <c r="H37" s="56">
        <v>298.0278850162718</v>
      </c>
      <c r="I37" s="56">
        <v>84.372088</v>
      </c>
      <c r="J37" s="56">
        <v>190.787295</v>
      </c>
      <c r="K37" s="56">
        <f t="shared" si="1"/>
        <v>22.868502016271776</v>
      </c>
      <c r="L37" s="57">
        <f t="shared" si="2"/>
        <v>-90.80883442893366</v>
      </c>
      <c r="M37" s="58"/>
    </row>
    <row r="38" spans="2:13" s="60" customFormat="1" ht="18" customHeight="1">
      <c r="B38" s="54">
        <v>29</v>
      </c>
      <c r="C38" s="54" t="s">
        <v>44</v>
      </c>
      <c r="D38" s="55">
        <v>1105.0472306666668</v>
      </c>
      <c r="E38" s="55">
        <v>196.1744929476149</v>
      </c>
      <c r="F38" s="55">
        <v>328.29139724124786</v>
      </c>
      <c r="G38" s="56">
        <f t="shared" si="0"/>
        <v>580.581340477804</v>
      </c>
      <c r="H38" s="56">
        <v>391.03558016</v>
      </c>
      <c r="I38" s="56">
        <v>197.413276</v>
      </c>
      <c r="J38" s="56">
        <v>247.85650900000002</v>
      </c>
      <c r="K38" s="56">
        <f t="shared" si="1"/>
        <v>-54.23420484000002</v>
      </c>
      <c r="L38" s="57">
        <f t="shared" si="2"/>
        <v>-109.34136202093</v>
      </c>
      <c r="M38" s="58"/>
    </row>
    <row r="39" spans="2:13" s="60" customFormat="1" ht="18" customHeight="1">
      <c r="B39" s="54">
        <v>31</v>
      </c>
      <c r="C39" s="49" t="s">
        <v>46</v>
      </c>
      <c r="D39" s="61">
        <v>227.82881733333332</v>
      </c>
      <c r="E39" s="61">
        <v>0</v>
      </c>
      <c r="F39" s="61">
        <v>87.083386</v>
      </c>
      <c r="G39" s="56">
        <f t="shared" si="0"/>
        <v>140.74543133333333</v>
      </c>
      <c r="H39" s="56">
        <v>45.68807463913204</v>
      </c>
      <c r="I39" s="56">
        <v>0</v>
      </c>
      <c r="J39" s="56">
        <v>103.365734</v>
      </c>
      <c r="K39" s="56">
        <f t="shared" si="1"/>
        <v>-57.67765936086796</v>
      </c>
      <c r="L39" s="57">
        <f t="shared" si="2"/>
        <v>-140.9801290276112</v>
      </c>
      <c r="M39" s="58"/>
    </row>
    <row r="40" spans="2:13" s="60" customFormat="1" ht="18" customHeight="1">
      <c r="B40" s="54">
        <v>33</v>
      </c>
      <c r="C40" s="49" t="s">
        <v>47</v>
      </c>
      <c r="D40" s="55">
        <v>585.4794981666666</v>
      </c>
      <c r="E40" s="55">
        <v>0</v>
      </c>
      <c r="F40" s="55">
        <v>70.96271200000001</v>
      </c>
      <c r="G40" s="56">
        <f t="shared" si="0"/>
        <v>514.5167861666666</v>
      </c>
      <c r="H40" s="56">
        <v>48.28640382</v>
      </c>
      <c r="I40" s="56">
        <v>0</v>
      </c>
      <c r="J40" s="56">
        <v>98.704599</v>
      </c>
      <c r="K40" s="56">
        <f t="shared" si="1"/>
        <v>-50.418195180000005</v>
      </c>
      <c r="L40" s="57">
        <f t="shared" si="2"/>
        <v>-109.79913513719029</v>
      </c>
      <c r="M40" s="58"/>
    </row>
    <row r="41" spans="2:13" s="60" customFormat="1" ht="18" customHeight="1">
      <c r="B41" s="54">
        <v>34</v>
      </c>
      <c r="C41" s="54" t="s">
        <v>45</v>
      </c>
      <c r="D41" s="55">
        <v>567.0102711666667</v>
      </c>
      <c r="E41" s="55">
        <v>0</v>
      </c>
      <c r="F41" s="55">
        <v>183.27814999999998</v>
      </c>
      <c r="G41" s="56">
        <f t="shared" si="0"/>
        <v>383.73212116666673</v>
      </c>
      <c r="H41" s="56">
        <v>113.57925306543078</v>
      </c>
      <c r="I41" s="56">
        <v>0</v>
      </c>
      <c r="J41" s="56">
        <v>262.12818000000004</v>
      </c>
      <c r="K41" s="56">
        <f t="shared" si="1"/>
        <v>-148.54892693456927</v>
      </c>
      <c r="L41" s="57">
        <f t="shared" si="2"/>
        <v>-138.71162166016586</v>
      </c>
      <c r="M41" s="58"/>
    </row>
    <row r="42" spans="2:12" s="60" customFormat="1" ht="9" customHeight="1" thickBot="1">
      <c r="B42" s="62"/>
      <c r="C42" s="62"/>
      <c r="D42" s="62"/>
      <c r="E42" s="63"/>
      <c r="F42" s="62"/>
      <c r="G42" s="62"/>
      <c r="H42" s="62"/>
      <c r="I42" s="62"/>
      <c r="J42" s="62"/>
      <c r="K42" s="62"/>
      <c r="L42" s="62"/>
    </row>
    <row r="43" spans="2:11" s="60" customFormat="1" ht="13.5" customHeight="1">
      <c r="B43" s="64" t="s">
        <v>52</v>
      </c>
      <c r="E43" s="56"/>
      <c r="F43" s="22"/>
      <c r="G43" s="26"/>
      <c r="H43" s="26"/>
      <c r="I43" s="26"/>
      <c r="J43" s="26"/>
      <c r="K43" s="26"/>
    </row>
    <row r="44" spans="2:8" ht="13.5" customHeight="1">
      <c r="B44" s="64" t="s">
        <v>53</v>
      </c>
      <c r="E44" s="56"/>
      <c r="H44" s="65"/>
    </row>
    <row r="45" spans="2:12" ht="13.5" customHeight="1">
      <c r="B45" s="64" t="s">
        <v>43</v>
      </c>
      <c r="E45" s="66"/>
      <c r="F45" s="67"/>
      <c r="J45" s="68"/>
      <c r="L45" s="68"/>
    </row>
    <row r="46" ht="13.5" customHeight="1">
      <c r="E46" s="68"/>
    </row>
    <row r="47" ht="13.5" customHeight="1"/>
    <row r="48" ht="13.5" customHeight="1"/>
    <row r="49" ht="13.5" customHeight="1"/>
  </sheetData>
  <sheetProtection/>
  <mergeCells count="20">
    <mergeCell ref="B7:B10"/>
    <mergeCell ref="C7:C10"/>
    <mergeCell ref="D7:G7"/>
    <mergeCell ref="H7:K7"/>
    <mergeCell ref="E8:F8"/>
    <mergeCell ref="B1:L1"/>
    <mergeCell ref="B2:L2"/>
    <mergeCell ref="B3:L3"/>
    <mergeCell ref="B4:L4"/>
    <mergeCell ref="B5:L5"/>
    <mergeCell ref="K9:K10"/>
    <mergeCell ref="L9:L10"/>
    <mergeCell ref="I8:J8"/>
    <mergeCell ref="D9:D10"/>
    <mergeCell ref="E9:E10"/>
    <mergeCell ref="F9:F10"/>
    <mergeCell ref="G9:G10"/>
    <mergeCell ref="H9:H10"/>
    <mergeCell ref="I9:I10"/>
    <mergeCell ref="J9:J10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6"/>
  <sheetViews>
    <sheetView showGridLines="0" zoomScalePageLayoutView="0" workbookViewId="0" topLeftCell="B1">
      <selection activeCell="E17" sqref="E17"/>
    </sheetView>
  </sheetViews>
  <sheetFormatPr defaultColWidth="11.57421875" defaultRowHeight="12.75"/>
  <cols>
    <col min="1" max="1" width="0" style="15" hidden="1" customWidth="1"/>
    <col min="2" max="2" width="4.57421875" style="15" customWidth="1"/>
    <col min="3" max="3" width="53.140625" style="15" bestFit="1" customWidth="1"/>
    <col min="4" max="4" width="14.57421875" style="15" customWidth="1"/>
    <col min="5" max="5" width="14.140625" style="15" customWidth="1"/>
    <col min="6" max="6" width="14.57421875" style="15" customWidth="1"/>
    <col min="7" max="7" width="13.7109375" style="15" customWidth="1"/>
    <col min="8" max="8" width="15.140625" style="15" customWidth="1"/>
    <col min="9" max="9" width="13.7109375" style="15" customWidth="1"/>
    <col min="10" max="10" width="14.28125" style="15" customWidth="1"/>
    <col min="11" max="12" width="13.8515625" style="15" customWidth="1"/>
    <col min="13" max="16384" width="11.57421875" style="15" customWidth="1"/>
  </cols>
  <sheetData>
    <row r="1" spans="2:12" ht="18" customHeight="1">
      <c r="B1" s="80" t="s">
        <v>49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12" ht="18" customHeight="1">
      <c r="B2" s="80" t="s">
        <v>50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2" ht="18" customHeight="1">
      <c r="B3" s="90" t="s">
        <v>51</v>
      </c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2:12" ht="18" customHeight="1">
      <c r="B4" s="80" t="s">
        <v>55</v>
      </c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2:12" ht="18" customHeight="1">
      <c r="B5" s="81" t="s">
        <v>54</v>
      </c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2:12" ht="15">
      <c r="B6" s="1"/>
      <c r="C6" s="2"/>
      <c r="D6" s="2"/>
      <c r="E6" s="2"/>
      <c r="F6" s="2"/>
      <c r="G6" s="2"/>
      <c r="H6" s="3"/>
      <c r="I6" s="2"/>
      <c r="J6" s="2"/>
      <c r="K6" s="4"/>
      <c r="L6" s="4"/>
    </row>
    <row r="7" spans="2:12" ht="15">
      <c r="B7" s="84"/>
      <c r="C7" s="84" t="s">
        <v>0</v>
      </c>
      <c r="D7" s="84" t="s">
        <v>9</v>
      </c>
      <c r="E7" s="84"/>
      <c r="F7" s="84"/>
      <c r="G7" s="84"/>
      <c r="H7" s="84" t="s">
        <v>10</v>
      </c>
      <c r="I7" s="84"/>
      <c r="J7" s="84"/>
      <c r="K7" s="84"/>
      <c r="L7" s="5"/>
    </row>
    <row r="8" spans="2:12" ht="15">
      <c r="B8" s="86"/>
      <c r="C8" s="86"/>
      <c r="D8" s="30"/>
      <c r="E8" s="85" t="s">
        <v>42</v>
      </c>
      <c r="F8" s="85"/>
      <c r="G8" s="30"/>
      <c r="H8" s="30"/>
      <c r="I8" s="85" t="s">
        <v>42</v>
      </c>
      <c r="J8" s="85"/>
      <c r="K8" s="30"/>
      <c r="L8" s="6"/>
    </row>
    <row r="9" spans="2:12" ht="12.75" customHeight="1">
      <c r="B9" s="86"/>
      <c r="C9" s="86"/>
      <c r="D9" s="83" t="s">
        <v>38</v>
      </c>
      <c r="E9" s="87" t="s">
        <v>22</v>
      </c>
      <c r="F9" s="82" t="s">
        <v>23</v>
      </c>
      <c r="G9" s="84" t="s">
        <v>29</v>
      </c>
      <c r="H9" s="89" t="s">
        <v>38</v>
      </c>
      <c r="I9" s="87" t="s">
        <v>22</v>
      </c>
      <c r="J9" s="82" t="s">
        <v>23</v>
      </c>
      <c r="K9" s="84" t="s">
        <v>28</v>
      </c>
      <c r="L9" s="83" t="s">
        <v>36</v>
      </c>
    </row>
    <row r="10" spans="2:12" ht="12.75" customHeight="1">
      <c r="B10" s="86"/>
      <c r="C10" s="86"/>
      <c r="D10" s="83"/>
      <c r="E10" s="88"/>
      <c r="F10" s="83"/>
      <c r="G10" s="86"/>
      <c r="H10" s="89"/>
      <c r="I10" s="88"/>
      <c r="J10" s="83"/>
      <c r="K10" s="86"/>
      <c r="L10" s="83"/>
    </row>
    <row r="11" spans="2:12" s="7" customFormat="1" ht="17.25" customHeight="1">
      <c r="B11" s="31"/>
      <c r="C11" s="31"/>
      <c r="D11" s="32" t="s">
        <v>1</v>
      </c>
      <c r="E11" s="32" t="s">
        <v>2</v>
      </c>
      <c r="F11" s="32" t="s">
        <v>3</v>
      </c>
      <c r="G11" s="32" t="s">
        <v>11</v>
      </c>
      <c r="H11" s="33" t="s">
        <v>39</v>
      </c>
      <c r="I11" s="32" t="s">
        <v>4</v>
      </c>
      <c r="J11" s="32" t="s">
        <v>12</v>
      </c>
      <c r="K11" s="34" t="s">
        <v>40</v>
      </c>
      <c r="L11" s="32" t="s">
        <v>41</v>
      </c>
    </row>
    <row r="12" spans="2:12" ht="16.5" customHeight="1">
      <c r="B12" s="16"/>
      <c r="C12" s="8" t="s">
        <v>8</v>
      </c>
      <c r="D12" s="9">
        <f>SUM(D14:D41)</f>
        <v>33190.194489249996</v>
      </c>
      <c r="E12" s="9">
        <f>SUM(E14:E41)</f>
        <v>4177.523595</v>
      </c>
      <c r="F12" s="9">
        <f>SUM(F14:F41)</f>
        <v>8456.488657029826</v>
      </c>
      <c r="G12" s="9">
        <f>D12-E12-F12</f>
        <v>20556.18223722017</v>
      </c>
      <c r="H12" s="9">
        <f>SUM(H14:H41)</f>
        <v>18308.830993463518</v>
      </c>
      <c r="I12" s="9">
        <f>SUM(I14:I41)</f>
        <v>4744.634241000001</v>
      </c>
      <c r="J12" s="9">
        <f>SUM(J14:J41)</f>
        <v>10404.532889</v>
      </c>
      <c r="K12" s="10">
        <f>+H12-I12-J12</f>
        <v>3159.6638634635183</v>
      </c>
      <c r="L12" s="11">
        <f>IF(OR(G12=0,K12=0),"N.A.",IF((((K12-G12)/G12))*100&gt;=ABS(500),"&gt;500",(((K12-G12)/G12))*100))</f>
        <v>-84.62913090086128</v>
      </c>
    </row>
    <row r="13" spans="2:12" ht="12.7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4" s="21" customFormat="1" ht="18" customHeight="1">
      <c r="B14" s="12">
        <v>1</v>
      </c>
      <c r="C14" s="12" t="s">
        <v>17</v>
      </c>
      <c r="D14" s="17">
        <v>204.5307095</v>
      </c>
      <c r="E14" s="17">
        <v>96.36169899999999</v>
      </c>
      <c r="F14" s="17">
        <v>21.159402</v>
      </c>
      <c r="G14" s="14">
        <f>D14-E14-F14</f>
        <v>87.00960850000001</v>
      </c>
      <c r="H14" s="14">
        <v>154.22252299666667</v>
      </c>
      <c r="I14" s="14">
        <v>101.32221200000001</v>
      </c>
      <c r="J14" s="14">
        <v>24.778283000000002</v>
      </c>
      <c r="K14" s="14">
        <f>H14-I14-J14</f>
        <v>28.12202799666666</v>
      </c>
      <c r="L14" s="18">
        <f>IF(OR(G14=0,K14=0),"N.A.",IF((((K14-G14)/G14))*100&gt;=ABS(500),"&gt;500",(((K14-G14)/G14))*100))</f>
        <v>-67.67939945774305</v>
      </c>
      <c r="M14" s="19"/>
      <c r="N14" s="20"/>
    </row>
    <row r="15" spans="2:13" s="21" customFormat="1" ht="18" customHeight="1">
      <c r="B15" s="12">
        <v>2</v>
      </c>
      <c r="C15" s="12" t="s">
        <v>13</v>
      </c>
      <c r="D15" s="17">
        <v>1387.8293435</v>
      </c>
      <c r="E15" s="17">
        <v>141.425055</v>
      </c>
      <c r="F15" s="17">
        <v>258.250187</v>
      </c>
      <c r="G15" s="14">
        <f aca="true" t="shared" si="0" ref="G15:G41">D15-E15-F15</f>
        <v>988.1541015000001</v>
      </c>
      <c r="H15" s="14">
        <v>535.0027111166667</v>
      </c>
      <c r="I15" s="14">
        <v>174.248779</v>
      </c>
      <c r="J15" s="14">
        <v>180.972549</v>
      </c>
      <c r="K15" s="14">
        <f aca="true" t="shared" si="1" ref="K15:K41">H15-I15-J15</f>
        <v>179.78138311666666</v>
      </c>
      <c r="L15" s="18">
        <f aca="true" t="shared" si="2" ref="L15:L41">IF(OR(G15=0,K15=0),"N.A.",IF((((K15-G15)/G15))*100&gt;=ABS(500),"&gt;500",(((K15-G15)/G15))*100))</f>
        <v>-81.80634145587598</v>
      </c>
      <c r="M15" s="19"/>
    </row>
    <row r="16" spans="2:13" s="21" customFormat="1" ht="18" customHeight="1">
      <c r="B16" s="12">
        <v>3</v>
      </c>
      <c r="C16" s="12" t="s">
        <v>18</v>
      </c>
      <c r="D16" s="17">
        <v>1495.916393</v>
      </c>
      <c r="E16" s="17">
        <v>96.152698</v>
      </c>
      <c r="F16" s="17">
        <v>377.91991199999995</v>
      </c>
      <c r="G16" s="14">
        <f t="shared" si="0"/>
        <v>1021.8437829999999</v>
      </c>
      <c r="H16" s="14">
        <v>923.2509201366668</v>
      </c>
      <c r="I16" s="14">
        <v>100.614421</v>
      </c>
      <c r="J16" s="14">
        <v>603.2309829999999</v>
      </c>
      <c r="K16" s="14">
        <f t="shared" si="1"/>
        <v>219.40551613666685</v>
      </c>
      <c r="L16" s="18">
        <f t="shared" si="2"/>
        <v>-78.52846787475471</v>
      </c>
      <c r="M16" s="19"/>
    </row>
    <row r="17" spans="2:13" s="21" customFormat="1" ht="18" customHeight="1">
      <c r="B17" s="12">
        <v>4</v>
      </c>
      <c r="C17" s="12" t="s">
        <v>5</v>
      </c>
      <c r="D17" s="17">
        <v>897.35227475</v>
      </c>
      <c r="E17" s="17">
        <v>74.80203900000001</v>
      </c>
      <c r="F17" s="17">
        <v>145.831791</v>
      </c>
      <c r="G17" s="14">
        <f t="shared" si="0"/>
        <v>676.7184447499999</v>
      </c>
      <c r="H17" s="14">
        <v>387.2418542666667</v>
      </c>
      <c r="I17" s="14">
        <v>105.781631</v>
      </c>
      <c r="J17" s="14">
        <v>106.369833</v>
      </c>
      <c r="K17" s="14">
        <f t="shared" si="1"/>
        <v>175.09039026666667</v>
      </c>
      <c r="L17" s="18">
        <f t="shared" si="2"/>
        <v>-74.12655268597706</v>
      </c>
      <c r="M17" s="19"/>
    </row>
    <row r="18" spans="2:13" s="21" customFormat="1" ht="18" customHeight="1">
      <c r="B18" s="12">
        <v>5</v>
      </c>
      <c r="C18" s="12" t="s">
        <v>33</v>
      </c>
      <c r="D18" s="17">
        <v>1612.056493</v>
      </c>
      <c r="E18" s="17">
        <v>139.838725</v>
      </c>
      <c r="F18" s="17">
        <v>144.312076</v>
      </c>
      <c r="G18" s="14">
        <f t="shared" si="0"/>
        <v>1327.905692</v>
      </c>
      <c r="H18" s="14">
        <v>731.0158311033333</v>
      </c>
      <c r="I18" s="14">
        <v>136.459147</v>
      </c>
      <c r="J18" s="14">
        <v>250.18468099999998</v>
      </c>
      <c r="K18" s="14">
        <f t="shared" si="1"/>
        <v>344.3720031033333</v>
      </c>
      <c r="L18" s="18">
        <f t="shared" si="2"/>
        <v>-74.06653159347002</v>
      </c>
      <c r="M18" s="19"/>
    </row>
    <row r="19" spans="2:13" s="21" customFormat="1" ht="18" customHeight="1">
      <c r="B19" s="12">
        <v>6</v>
      </c>
      <c r="C19" s="12" t="s">
        <v>19</v>
      </c>
      <c r="D19" s="17">
        <v>963.5805365</v>
      </c>
      <c r="E19" s="17">
        <v>45.689442</v>
      </c>
      <c r="F19" s="17">
        <v>233.60828400000003</v>
      </c>
      <c r="G19" s="14">
        <f t="shared" si="0"/>
        <v>684.2828105</v>
      </c>
      <c r="H19" s="14">
        <v>539.5839485366666</v>
      </c>
      <c r="I19" s="14">
        <v>47.288121999999994</v>
      </c>
      <c r="J19" s="14">
        <v>333.623353</v>
      </c>
      <c r="K19" s="14">
        <f t="shared" si="1"/>
        <v>158.67247353666664</v>
      </c>
      <c r="L19" s="18">
        <f t="shared" si="2"/>
        <v>-76.81185745105508</v>
      </c>
      <c r="M19" s="19"/>
    </row>
    <row r="20" spans="2:13" s="21" customFormat="1" ht="18" customHeight="1">
      <c r="B20" s="12">
        <v>7</v>
      </c>
      <c r="C20" s="12" t="s">
        <v>14</v>
      </c>
      <c r="D20" s="17">
        <v>1349.41088525</v>
      </c>
      <c r="E20" s="17">
        <v>223.471642</v>
      </c>
      <c r="F20" s="17">
        <v>306.710256</v>
      </c>
      <c r="G20" s="14">
        <f t="shared" si="0"/>
        <v>819.22898725</v>
      </c>
      <c r="H20" s="14">
        <v>793.9846772766667</v>
      </c>
      <c r="I20" s="14">
        <v>208.00468899999998</v>
      </c>
      <c r="J20" s="14">
        <v>349.385878</v>
      </c>
      <c r="K20" s="14">
        <f t="shared" si="1"/>
        <v>236.59411027666675</v>
      </c>
      <c r="L20" s="18">
        <f t="shared" si="2"/>
        <v>-71.11990494002546</v>
      </c>
      <c r="M20" s="19"/>
    </row>
    <row r="21" spans="2:13" s="21" customFormat="1" ht="18" customHeight="1">
      <c r="B21" s="12">
        <v>8</v>
      </c>
      <c r="C21" s="12" t="s">
        <v>6</v>
      </c>
      <c r="D21" s="17">
        <v>816.68695825</v>
      </c>
      <c r="E21" s="17">
        <v>126.823395</v>
      </c>
      <c r="F21" s="17">
        <v>214.83110900000003</v>
      </c>
      <c r="G21" s="14">
        <f t="shared" si="0"/>
        <v>475.03245424999994</v>
      </c>
      <c r="H21" s="14">
        <v>478.1597237156941</v>
      </c>
      <c r="I21" s="14">
        <v>118.966087</v>
      </c>
      <c r="J21" s="14">
        <v>281.774993</v>
      </c>
      <c r="K21" s="14">
        <f t="shared" si="1"/>
        <v>77.41864371569409</v>
      </c>
      <c r="L21" s="18">
        <f t="shared" si="2"/>
        <v>-83.70245169081643</v>
      </c>
      <c r="M21" s="19"/>
    </row>
    <row r="22" spans="2:13" s="21" customFormat="1" ht="18" customHeight="1">
      <c r="B22" s="12">
        <v>9</v>
      </c>
      <c r="C22" s="12" t="s">
        <v>20</v>
      </c>
      <c r="D22" s="17">
        <v>1513.86237775</v>
      </c>
      <c r="E22" s="17">
        <v>290.98494800000003</v>
      </c>
      <c r="F22" s="17">
        <v>321.26736500000004</v>
      </c>
      <c r="G22" s="14">
        <f t="shared" si="0"/>
        <v>901.6100647499999</v>
      </c>
      <c r="H22" s="14">
        <v>813.9250026533333</v>
      </c>
      <c r="I22" s="14">
        <v>207.427444</v>
      </c>
      <c r="J22" s="14">
        <v>382.320214</v>
      </c>
      <c r="K22" s="14">
        <f t="shared" si="1"/>
        <v>224.17734465333325</v>
      </c>
      <c r="L22" s="18">
        <f t="shared" si="2"/>
        <v>-75.13588707381015</v>
      </c>
      <c r="M22" s="19"/>
    </row>
    <row r="23" spans="2:13" s="21" customFormat="1" ht="18" customHeight="1">
      <c r="B23" s="12">
        <v>10</v>
      </c>
      <c r="C23" s="12" t="s">
        <v>24</v>
      </c>
      <c r="D23" s="17">
        <v>766.3714065</v>
      </c>
      <c r="E23" s="17">
        <v>29.278956</v>
      </c>
      <c r="F23" s="17">
        <v>391.488291</v>
      </c>
      <c r="G23" s="14">
        <f t="shared" si="0"/>
        <v>345.60415950000004</v>
      </c>
      <c r="H23" s="14">
        <v>428.10068327</v>
      </c>
      <c r="I23" s="14">
        <v>28.825522999999997</v>
      </c>
      <c r="J23" s="14">
        <v>191.765147</v>
      </c>
      <c r="K23" s="14">
        <f t="shared" si="1"/>
        <v>207.51001327</v>
      </c>
      <c r="L23" s="18">
        <f t="shared" si="2"/>
        <v>-39.95731603166657</v>
      </c>
      <c r="M23" s="19"/>
    </row>
    <row r="24" spans="2:13" s="21" customFormat="1" ht="18" customHeight="1">
      <c r="B24" s="12">
        <v>11</v>
      </c>
      <c r="C24" s="12" t="s">
        <v>15</v>
      </c>
      <c r="D24" s="17">
        <v>699.786193</v>
      </c>
      <c r="E24" s="17">
        <v>204.29850700000003</v>
      </c>
      <c r="F24" s="17">
        <v>145.114476</v>
      </c>
      <c r="G24" s="14">
        <f t="shared" si="0"/>
        <v>350.37321</v>
      </c>
      <c r="H24" s="14">
        <v>416.9288213133334</v>
      </c>
      <c r="I24" s="14">
        <v>177.963665</v>
      </c>
      <c r="J24" s="14">
        <v>218.660923</v>
      </c>
      <c r="K24" s="14">
        <f t="shared" si="1"/>
        <v>20.304233313333413</v>
      </c>
      <c r="L24" s="18">
        <f t="shared" si="2"/>
        <v>-94.2049698053874</v>
      </c>
      <c r="M24" s="19"/>
    </row>
    <row r="25" spans="2:13" s="21" customFormat="1" ht="18" customHeight="1">
      <c r="B25" s="12">
        <v>12</v>
      </c>
      <c r="C25" s="12" t="s">
        <v>16</v>
      </c>
      <c r="D25" s="17">
        <v>1322.79092825</v>
      </c>
      <c r="E25" s="17">
        <v>48.314499999999995</v>
      </c>
      <c r="F25" s="17">
        <v>345.402729</v>
      </c>
      <c r="G25" s="14">
        <f t="shared" si="0"/>
        <v>929.07369925</v>
      </c>
      <c r="H25" s="14">
        <v>827.7682354066667</v>
      </c>
      <c r="I25" s="14">
        <v>42.019328</v>
      </c>
      <c r="J25" s="14">
        <v>437.72079199999996</v>
      </c>
      <c r="K25" s="14">
        <f t="shared" si="1"/>
        <v>348.02811540666676</v>
      </c>
      <c r="L25" s="18">
        <f t="shared" si="2"/>
        <v>-62.54031131355732</v>
      </c>
      <c r="M25" s="19"/>
    </row>
    <row r="26" spans="2:14" s="21" customFormat="1" ht="18" customHeight="1">
      <c r="B26" s="12">
        <v>13</v>
      </c>
      <c r="C26" s="12" t="s">
        <v>21</v>
      </c>
      <c r="D26" s="17">
        <v>135.683938</v>
      </c>
      <c r="E26" s="17">
        <v>116.65827399999999</v>
      </c>
      <c r="F26" s="17">
        <v>7.502685</v>
      </c>
      <c r="G26" s="14">
        <f t="shared" si="0"/>
        <v>11.52297900000002</v>
      </c>
      <c r="H26" s="14">
        <v>164.18860834333333</v>
      </c>
      <c r="I26" s="14">
        <v>118.75612</v>
      </c>
      <c r="J26" s="14">
        <v>9.525273</v>
      </c>
      <c r="K26" s="14">
        <f t="shared" si="1"/>
        <v>35.907215343333334</v>
      </c>
      <c r="L26" s="18">
        <f t="shared" si="2"/>
        <v>211.61399620127114</v>
      </c>
      <c r="M26" s="19"/>
      <c r="N26" s="22"/>
    </row>
    <row r="27" spans="2:13" s="21" customFormat="1" ht="18" customHeight="1">
      <c r="B27" s="12">
        <v>15</v>
      </c>
      <c r="C27" s="12" t="s">
        <v>25</v>
      </c>
      <c r="D27" s="17">
        <v>2531.49105825</v>
      </c>
      <c r="E27" s="17">
        <v>117.27165300000001</v>
      </c>
      <c r="F27" s="17">
        <v>665.931106</v>
      </c>
      <c r="G27" s="14">
        <f t="shared" si="0"/>
        <v>1748.28829925</v>
      </c>
      <c r="H27" s="14">
        <v>1406.0846017427261</v>
      </c>
      <c r="I27" s="14">
        <v>215.676007</v>
      </c>
      <c r="J27" s="14">
        <v>899.204875</v>
      </c>
      <c r="K27" s="14">
        <f t="shared" si="1"/>
        <v>291.2037197427261</v>
      </c>
      <c r="L27" s="18">
        <f t="shared" si="2"/>
        <v>-83.34349547110452</v>
      </c>
      <c r="M27" s="19"/>
    </row>
    <row r="28" spans="2:13" s="21" customFormat="1" ht="18" customHeight="1">
      <c r="B28" s="12">
        <v>16</v>
      </c>
      <c r="C28" s="12" t="s">
        <v>26</v>
      </c>
      <c r="D28" s="17">
        <v>926.67292825</v>
      </c>
      <c r="E28" s="17">
        <v>160.15988199999998</v>
      </c>
      <c r="F28" s="17">
        <v>228.709451</v>
      </c>
      <c r="G28" s="14">
        <f t="shared" si="0"/>
        <v>537.8035952500002</v>
      </c>
      <c r="H28" s="14">
        <v>474.46160211333336</v>
      </c>
      <c r="I28" s="14">
        <v>174.982509</v>
      </c>
      <c r="J28" s="14">
        <v>216.623161</v>
      </c>
      <c r="K28" s="14">
        <f t="shared" si="1"/>
        <v>82.85593211333335</v>
      </c>
      <c r="L28" s="18">
        <f t="shared" si="2"/>
        <v>-84.593644809158</v>
      </c>
      <c r="M28" s="19"/>
    </row>
    <row r="29" spans="2:13" s="21" customFormat="1" ht="18" customHeight="1">
      <c r="B29" s="12">
        <v>17</v>
      </c>
      <c r="C29" s="12" t="s">
        <v>34</v>
      </c>
      <c r="D29" s="17">
        <v>1492.79907725</v>
      </c>
      <c r="E29" s="17">
        <v>273.781132</v>
      </c>
      <c r="F29" s="17">
        <v>309.903225</v>
      </c>
      <c r="G29" s="14">
        <f t="shared" si="0"/>
        <v>909.1147202499999</v>
      </c>
      <c r="H29" s="14">
        <v>699.8822898169494</v>
      </c>
      <c r="I29" s="14">
        <v>354.032684</v>
      </c>
      <c r="J29" s="14">
        <v>320.372972</v>
      </c>
      <c r="K29" s="14">
        <f t="shared" si="1"/>
        <v>25.476633816949402</v>
      </c>
      <c r="L29" s="18">
        <f t="shared" si="2"/>
        <v>-97.19764368022294</v>
      </c>
      <c r="M29" s="19"/>
    </row>
    <row r="30" spans="2:13" s="21" customFormat="1" ht="18" customHeight="1">
      <c r="B30" s="12">
        <v>18</v>
      </c>
      <c r="C30" s="12" t="s">
        <v>27</v>
      </c>
      <c r="D30" s="17">
        <v>1160.132504</v>
      </c>
      <c r="E30" s="17">
        <v>45.534476</v>
      </c>
      <c r="F30" s="17">
        <v>193.392052</v>
      </c>
      <c r="G30" s="14">
        <f t="shared" si="0"/>
        <v>921.2059759999999</v>
      </c>
      <c r="H30" s="14">
        <v>586.8853550354249</v>
      </c>
      <c r="I30" s="14">
        <v>58.402467</v>
      </c>
      <c r="J30" s="14">
        <v>381.65910399999996</v>
      </c>
      <c r="K30" s="14">
        <f t="shared" si="1"/>
        <v>146.82378403542498</v>
      </c>
      <c r="L30" s="18">
        <f t="shared" si="2"/>
        <v>-84.06178554410235</v>
      </c>
      <c r="M30" s="19"/>
    </row>
    <row r="31" spans="2:13" s="21" customFormat="1" ht="18" customHeight="1">
      <c r="B31" s="12">
        <v>19</v>
      </c>
      <c r="C31" s="12" t="s">
        <v>7</v>
      </c>
      <c r="D31" s="17">
        <v>1644.680057</v>
      </c>
      <c r="E31" s="17">
        <v>377.107486</v>
      </c>
      <c r="F31" s="17">
        <v>728.9879900000001</v>
      </c>
      <c r="G31" s="14">
        <f t="shared" si="0"/>
        <v>538.5845810000001</v>
      </c>
      <c r="H31" s="14">
        <v>1050.5969111733411</v>
      </c>
      <c r="I31" s="14">
        <v>534.93328</v>
      </c>
      <c r="J31" s="14">
        <v>888.8822089999999</v>
      </c>
      <c r="K31" s="14">
        <f t="shared" si="1"/>
        <v>-373.2185778266587</v>
      </c>
      <c r="L31" s="18">
        <f t="shared" si="2"/>
        <v>-169.29618689300327</v>
      </c>
      <c r="M31" s="19"/>
    </row>
    <row r="32" spans="2:13" s="21" customFormat="1" ht="18" customHeight="1">
      <c r="B32" s="12">
        <v>20</v>
      </c>
      <c r="C32" s="12" t="s">
        <v>31</v>
      </c>
      <c r="D32" s="17">
        <v>1616.6128355</v>
      </c>
      <c r="E32" s="17">
        <v>399.20085700000004</v>
      </c>
      <c r="F32" s="17">
        <v>704.344254</v>
      </c>
      <c r="G32" s="14">
        <f t="shared" si="0"/>
        <v>513.0677245</v>
      </c>
      <c r="H32" s="14">
        <v>1007.0138928220064</v>
      </c>
      <c r="I32" s="14">
        <v>432.15974</v>
      </c>
      <c r="J32" s="14">
        <v>747.2978</v>
      </c>
      <c r="K32" s="14">
        <f t="shared" si="1"/>
        <v>-172.44364717799363</v>
      </c>
      <c r="L32" s="18">
        <f t="shared" si="2"/>
        <v>-133.6103089209217</v>
      </c>
      <c r="M32" s="19"/>
    </row>
    <row r="33" spans="2:13" s="21" customFormat="1" ht="18" customHeight="1">
      <c r="B33" s="12">
        <v>21</v>
      </c>
      <c r="C33" s="12" t="s">
        <v>35</v>
      </c>
      <c r="D33" s="17">
        <v>2130.39110975</v>
      </c>
      <c r="E33" s="17">
        <v>404.964083</v>
      </c>
      <c r="F33" s="17">
        <v>522.160374</v>
      </c>
      <c r="G33" s="14">
        <f t="shared" si="0"/>
        <v>1203.2666527499998</v>
      </c>
      <c r="H33" s="14">
        <v>1181.1104426198724</v>
      </c>
      <c r="I33" s="14">
        <v>467.59681199999994</v>
      </c>
      <c r="J33" s="14">
        <v>761.6974050000001</v>
      </c>
      <c r="K33" s="14">
        <f t="shared" si="1"/>
        <v>-48.183774380127716</v>
      </c>
      <c r="L33" s="18">
        <f t="shared" si="2"/>
        <v>-104.00441367422644</v>
      </c>
      <c r="M33" s="19"/>
    </row>
    <row r="34" spans="2:13" s="21" customFormat="1" ht="18" customHeight="1">
      <c r="B34" s="12">
        <v>24</v>
      </c>
      <c r="C34" s="12" t="s">
        <v>37</v>
      </c>
      <c r="D34" s="17">
        <v>1330.13855825</v>
      </c>
      <c r="E34" s="17">
        <v>98.464147</v>
      </c>
      <c r="F34" s="17">
        <v>282.815217</v>
      </c>
      <c r="G34" s="14">
        <f t="shared" si="0"/>
        <v>948.85919425</v>
      </c>
      <c r="H34" s="14">
        <v>728.7858759866667</v>
      </c>
      <c r="I34" s="14">
        <v>86.849095</v>
      </c>
      <c r="J34" s="14">
        <v>346.237532</v>
      </c>
      <c r="K34" s="14">
        <f t="shared" si="1"/>
        <v>295.6992489866667</v>
      </c>
      <c r="L34" s="18">
        <f t="shared" si="2"/>
        <v>-68.83634044138718</v>
      </c>
      <c r="M34" s="19"/>
    </row>
    <row r="35" spans="2:13" s="21" customFormat="1" ht="18" customHeight="1">
      <c r="B35" s="12">
        <v>25</v>
      </c>
      <c r="C35" s="12" t="s">
        <v>32</v>
      </c>
      <c r="D35" s="17">
        <v>1515.992162</v>
      </c>
      <c r="E35" s="17">
        <v>105.495955</v>
      </c>
      <c r="F35" s="17">
        <v>432.076106</v>
      </c>
      <c r="G35" s="14">
        <f t="shared" si="0"/>
        <v>978.4201009999999</v>
      </c>
      <c r="H35" s="14">
        <v>923.3339990066665</v>
      </c>
      <c r="I35" s="14">
        <v>187.680588</v>
      </c>
      <c r="J35" s="14">
        <v>421.13958699999995</v>
      </c>
      <c r="K35" s="14">
        <f t="shared" si="1"/>
        <v>314.51382400666665</v>
      </c>
      <c r="L35" s="18">
        <f t="shared" si="2"/>
        <v>-67.85493024057703</v>
      </c>
      <c r="M35" s="19"/>
    </row>
    <row r="36" spans="2:13" s="21" customFormat="1" ht="18" customHeight="1">
      <c r="B36" s="12">
        <v>26</v>
      </c>
      <c r="C36" s="12" t="s">
        <v>30</v>
      </c>
      <c r="D36" s="17">
        <v>1294.953515</v>
      </c>
      <c r="E36" s="17">
        <v>197.174199</v>
      </c>
      <c r="F36" s="17">
        <v>342.661701</v>
      </c>
      <c r="G36" s="14">
        <f t="shared" si="0"/>
        <v>755.1176149999999</v>
      </c>
      <c r="H36" s="14">
        <v>700.5278707266666</v>
      </c>
      <c r="I36" s="14">
        <v>234.65986900000001</v>
      </c>
      <c r="J36" s="14">
        <v>328.394924</v>
      </c>
      <c r="K36" s="14">
        <f t="shared" si="1"/>
        <v>137.4730777266666</v>
      </c>
      <c r="L36" s="18">
        <f t="shared" si="2"/>
        <v>-81.7944814164259</v>
      </c>
      <c r="M36" s="19"/>
    </row>
    <row r="37" spans="2:13" s="21" customFormat="1" ht="18" customHeight="1">
      <c r="B37" s="12">
        <v>28</v>
      </c>
      <c r="C37" s="12" t="s">
        <v>48</v>
      </c>
      <c r="D37" s="17">
        <v>652.42352075</v>
      </c>
      <c r="E37" s="17">
        <v>92.06884828996083</v>
      </c>
      <c r="F37" s="17">
        <v>223.60134082439177</v>
      </c>
      <c r="G37" s="14">
        <f t="shared" si="0"/>
        <v>336.75333163564744</v>
      </c>
      <c r="H37" s="14">
        <v>515.5023919329385</v>
      </c>
      <c r="I37" s="14">
        <v>138.331119</v>
      </c>
      <c r="J37" s="14">
        <v>693.78861</v>
      </c>
      <c r="K37" s="14">
        <f t="shared" si="1"/>
        <v>-316.61733706706144</v>
      </c>
      <c r="L37" s="18">
        <f t="shared" si="2"/>
        <v>-194.020550748293</v>
      </c>
      <c r="M37" s="19"/>
    </row>
    <row r="38" spans="2:13" s="21" customFormat="1" ht="18" customHeight="1">
      <c r="B38" s="12">
        <v>29</v>
      </c>
      <c r="C38" s="12" t="s">
        <v>44</v>
      </c>
      <c r="D38" s="17">
        <v>1657.570846</v>
      </c>
      <c r="E38" s="17">
        <v>272.20099671003913</v>
      </c>
      <c r="F38" s="17">
        <v>420.7139152054326</v>
      </c>
      <c r="G38" s="14">
        <f t="shared" si="0"/>
        <v>964.6559340845283</v>
      </c>
      <c r="H38" s="14">
        <v>943.5591954933334</v>
      </c>
      <c r="I38" s="14">
        <v>291.652903</v>
      </c>
      <c r="J38" s="14">
        <v>393.78288100000003</v>
      </c>
      <c r="K38" s="14">
        <f t="shared" si="1"/>
        <v>258.12341149333344</v>
      </c>
      <c r="L38" s="18">
        <f t="shared" si="2"/>
        <v>-73.24191948932591</v>
      </c>
      <c r="M38" s="19"/>
    </row>
    <row r="39" spans="2:13" s="21" customFormat="1" ht="18" customHeight="1">
      <c r="B39" s="12">
        <v>31</v>
      </c>
      <c r="C39" s="16" t="s">
        <v>46</v>
      </c>
      <c r="D39" s="23">
        <v>341.743226</v>
      </c>
      <c r="E39" s="23">
        <v>0</v>
      </c>
      <c r="F39" s="23">
        <v>125.22414</v>
      </c>
      <c r="G39" s="14">
        <f t="shared" si="0"/>
        <v>216.519086</v>
      </c>
      <c r="H39" s="14">
        <v>159.6024833057987</v>
      </c>
      <c r="I39" s="14">
        <v>0</v>
      </c>
      <c r="J39" s="14">
        <v>141.633523</v>
      </c>
      <c r="K39" s="14">
        <f t="shared" si="1"/>
        <v>17.968960305798703</v>
      </c>
      <c r="L39" s="18">
        <f t="shared" si="2"/>
        <v>-91.70098089837738</v>
      </c>
      <c r="M39" s="19"/>
    </row>
    <row r="40" spans="2:13" s="21" customFormat="1" ht="18" customHeight="1">
      <c r="B40" s="12">
        <v>33</v>
      </c>
      <c r="C40" s="16" t="s">
        <v>47</v>
      </c>
      <c r="D40" s="17">
        <v>878.21924725</v>
      </c>
      <c r="E40" s="17">
        <v>0</v>
      </c>
      <c r="F40" s="17">
        <v>101.99118700000001</v>
      </c>
      <c r="G40" s="14">
        <f t="shared" si="0"/>
        <v>776.22806025</v>
      </c>
      <c r="H40" s="14">
        <v>341.0261529033333</v>
      </c>
      <c r="I40" s="14">
        <v>0</v>
      </c>
      <c r="J40" s="14">
        <v>131.858837</v>
      </c>
      <c r="K40" s="14">
        <f t="shared" si="1"/>
        <v>209.1673159033333</v>
      </c>
      <c r="L40" s="18">
        <f t="shared" si="2"/>
        <v>-73.05336838300246</v>
      </c>
      <c r="M40" s="19"/>
    </row>
    <row r="41" spans="2:13" s="21" customFormat="1" ht="18" customHeight="1">
      <c r="B41" s="12">
        <v>34</v>
      </c>
      <c r="C41" s="12" t="s">
        <v>45</v>
      </c>
      <c r="D41" s="17">
        <v>850.51540675</v>
      </c>
      <c r="E41" s="17">
        <v>0</v>
      </c>
      <c r="F41" s="17">
        <v>260.578035</v>
      </c>
      <c r="G41" s="14">
        <f t="shared" si="0"/>
        <v>589.93737175</v>
      </c>
      <c r="H41" s="14">
        <v>397.08438864876416</v>
      </c>
      <c r="I41" s="14">
        <v>0</v>
      </c>
      <c r="J41" s="14">
        <v>361.646567</v>
      </c>
      <c r="K41" s="14">
        <f t="shared" si="1"/>
        <v>35.43782164876416</v>
      </c>
      <c r="L41" s="18">
        <f t="shared" si="2"/>
        <v>-93.99295190544704</v>
      </c>
      <c r="M41" s="19"/>
    </row>
    <row r="42" spans="2:12" s="21" customFormat="1" ht="9" customHeight="1" thickBot="1">
      <c r="B42" s="24"/>
      <c r="C42" s="24"/>
      <c r="D42" s="24"/>
      <c r="E42" s="25"/>
      <c r="F42" s="24"/>
      <c r="G42" s="24"/>
      <c r="H42" s="24"/>
      <c r="I42" s="24"/>
      <c r="J42" s="24"/>
      <c r="K42" s="24"/>
      <c r="L42" s="24"/>
    </row>
    <row r="43" spans="2:11" s="21" customFormat="1" ht="13.5" customHeight="1">
      <c r="B43" s="35" t="s">
        <v>52</v>
      </c>
      <c r="E43" s="14"/>
      <c r="F43" s="22"/>
      <c r="G43" s="26"/>
      <c r="H43" s="26"/>
      <c r="I43" s="26"/>
      <c r="J43" s="26"/>
      <c r="K43" s="26"/>
    </row>
    <row r="44" spans="2:8" ht="13.5" customHeight="1">
      <c r="B44" s="35" t="s">
        <v>53</v>
      </c>
      <c r="E44" s="14"/>
      <c r="H44" s="27"/>
    </row>
    <row r="45" spans="2:12" ht="13.5" customHeight="1">
      <c r="B45" s="35" t="s">
        <v>43</v>
      </c>
      <c r="E45" s="13"/>
      <c r="F45" s="28"/>
      <c r="J45" s="29"/>
      <c r="L45" s="29"/>
    </row>
    <row r="46" ht="13.5" customHeight="1">
      <c r="E46" s="29"/>
    </row>
    <row r="47" ht="13.5" customHeight="1"/>
    <row r="48" ht="13.5" customHeight="1"/>
    <row r="49" ht="13.5" customHeight="1"/>
  </sheetData>
  <sheetProtection/>
  <mergeCells count="20">
    <mergeCell ref="G9:G10"/>
    <mergeCell ref="H9:H10"/>
    <mergeCell ref="I9:I10"/>
    <mergeCell ref="J9:J10"/>
    <mergeCell ref="B1:L1"/>
    <mergeCell ref="B3:L3"/>
    <mergeCell ref="B4:L4"/>
    <mergeCell ref="B7:B10"/>
    <mergeCell ref="C7:C10"/>
    <mergeCell ref="D7:G7"/>
    <mergeCell ref="B2:L2"/>
    <mergeCell ref="B5:L5"/>
    <mergeCell ref="F9:F10"/>
    <mergeCell ref="H7:K7"/>
    <mergeCell ref="E8:F8"/>
    <mergeCell ref="I8:J8"/>
    <mergeCell ref="D9:D10"/>
    <mergeCell ref="K9:K10"/>
    <mergeCell ref="L9:L10"/>
    <mergeCell ref="E9:E10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Información de Pidiregas a la CIGF por trimestres</dc:subject>
  <dc:creator>ALEJANDRA MEJIA PONCE</dc:creator>
  <cp:keywords/>
  <dc:description/>
  <cp:lastModifiedBy>sirenia_antolin</cp:lastModifiedBy>
  <cp:lastPrinted>2014-04-14T15:55:53Z</cp:lastPrinted>
  <dcterms:created xsi:type="dcterms:W3CDTF">2002-04-15T21:59:07Z</dcterms:created>
  <dcterms:modified xsi:type="dcterms:W3CDTF">2014-04-28T23:36:38Z</dcterms:modified>
  <cp:category/>
  <cp:version/>
  <cp:contentType/>
  <cp:contentStatus/>
</cp:coreProperties>
</file>