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800" yWindow="-15" windowWidth="10845" windowHeight="10095"/>
  </bookViews>
  <sheets>
    <sheet name="Resumen" sheetId="10" r:id="rId1"/>
    <sheet name="Anexo" sheetId="9" r:id="rId2"/>
    <sheet name="Hoja2" sheetId="12" r:id="rId3"/>
    <sheet name="Hoja1" sheetId="13" r:id="rId4"/>
  </sheets>
  <definedNames>
    <definedName name="_xlnm._FilterDatabase" localSheetId="0" hidden="1">Resumen!$B$5:$B$74</definedName>
    <definedName name="_xlnm.Print_Area" localSheetId="1">Anexo!$A$1:$J$172</definedName>
    <definedName name="_xlnm.Print_Area" localSheetId="0">Resumen!$B$5:$E$72</definedName>
    <definedName name="_xlnm.Print_Titles" localSheetId="1">Anexo!$1:$6</definedName>
    <definedName name="_xlnm.Print_Titles" localSheetId="0">Resumen!$2:$4</definedName>
  </definedNames>
  <calcPr calcId="125725"/>
</workbook>
</file>

<file path=xl/calcChain.xml><?xml version="1.0" encoding="utf-8"?>
<calcChain xmlns="http://schemas.openxmlformats.org/spreadsheetml/2006/main">
  <c r="E42" i="13"/>
  <c r="E41"/>
  <c r="E39"/>
  <c r="E37"/>
  <c r="E36"/>
  <c r="E35"/>
  <c r="E34"/>
  <c r="E29"/>
  <c r="E27"/>
  <c r="E26"/>
  <c r="E24"/>
  <c r="E22"/>
  <c r="E21"/>
  <c r="E20"/>
  <c r="E19"/>
  <c r="E15"/>
  <c r="E12"/>
  <c r="E11"/>
  <c r="E10"/>
  <c r="E9"/>
  <c r="E6"/>
  <c r="D9"/>
  <c r="D10"/>
  <c r="D11"/>
  <c r="D12"/>
  <c r="D15"/>
  <c r="D19"/>
  <c r="D20"/>
  <c r="D21"/>
  <c r="D22"/>
  <c r="D24"/>
  <c r="D26"/>
  <c r="D27"/>
  <c r="D29"/>
  <c r="D34"/>
  <c r="D35"/>
  <c r="D36"/>
  <c r="D37"/>
  <c r="D39"/>
  <c r="D41"/>
  <c r="D42"/>
  <c r="D6"/>
  <c r="K106" l="1"/>
  <c r="K103"/>
  <c r="K93"/>
  <c r="K91"/>
  <c r="K87"/>
  <c r="K83"/>
  <c r="K80"/>
  <c r="K69"/>
  <c r="K59"/>
  <c r="K58"/>
  <c r="K54"/>
  <c r="K45"/>
  <c r="K44"/>
  <c r="K43"/>
  <c r="K42"/>
  <c r="K30"/>
  <c r="K20"/>
  <c r="K17"/>
  <c r="K12"/>
  <c r="K10"/>
  <c r="K4"/>
  <c r="J42"/>
  <c r="J43"/>
  <c r="J44"/>
  <c r="J45"/>
  <c r="J54"/>
  <c r="J58"/>
  <c r="J59"/>
  <c r="J69"/>
  <c r="J80"/>
  <c r="J83"/>
  <c r="J87"/>
  <c r="J91"/>
  <c r="J93"/>
  <c r="J103"/>
  <c r="J106"/>
  <c r="J30"/>
  <c r="J20"/>
  <c r="J17"/>
  <c r="J12"/>
  <c r="J10"/>
  <c r="J4"/>
  <c r="H187" i="9" l="1"/>
  <c r="F185"/>
  <c r="E185"/>
  <c r="D185"/>
  <c r="C185"/>
  <c r="C187"/>
  <c r="E153" i="12"/>
  <c r="E14"/>
  <c r="E32"/>
  <c r="E112"/>
  <c r="E111" s="1"/>
  <c r="E110" s="1"/>
  <c r="E27"/>
  <c r="E58"/>
  <c r="E50"/>
  <c r="E116"/>
  <c r="E75"/>
  <c r="E76"/>
  <c r="E122"/>
  <c r="E139"/>
  <c r="E94"/>
  <c r="E49"/>
  <c r="E47" s="1"/>
  <c r="E44" s="1"/>
  <c r="E29"/>
  <c r="B167"/>
  <c r="B162"/>
  <c r="B161"/>
  <c r="B158"/>
  <c r="B154"/>
  <c r="B131" s="1"/>
  <c r="B128"/>
  <c r="B123"/>
  <c r="B122"/>
  <c r="B115" s="1"/>
  <c r="B110"/>
  <c r="B108"/>
  <c r="B104"/>
  <c r="B95"/>
  <c r="B94"/>
  <c r="B86"/>
  <c r="B83"/>
  <c r="B78"/>
  <c r="B73"/>
  <c r="B69"/>
  <c r="B66"/>
  <c r="B62"/>
  <c r="B58"/>
  <c r="B56" s="1"/>
  <c r="B50"/>
  <c r="B47"/>
  <c r="B22"/>
  <c r="B21" s="1"/>
  <c r="B11"/>
  <c r="B10" s="1"/>
  <c r="C73" i="10" l="1"/>
  <c r="E39" i="12"/>
  <c r="E26" s="1"/>
  <c r="E25" s="1"/>
  <c r="B1"/>
  <c r="B9"/>
  <c r="D73" i="10" l="1"/>
  <c r="E24" i="12"/>
  <c r="E22" s="1"/>
  <c r="E21" s="1"/>
  <c r="E20" s="1"/>
  <c r="E17" s="1"/>
  <c r="E12" s="1"/>
  <c r="E11" s="1"/>
  <c r="E10" s="1"/>
  <c r="F187" i="9" l="1"/>
  <c r="E187"/>
  <c r="D187"/>
  <c r="E1" i="12"/>
  <c r="E9"/>
  <c r="G187" i="9" l="1"/>
  <c r="I187"/>
  <c r="J187"/>
</calcChain>
</file>

<file path=xl/sharedStrings.xml><?xml version="1.0" encoding="utf-8"?>
<sst xmlns="http://schemas.openxmlformats.org/spreadsheetml/2006/main" count="752" uniqueCount="342">
  <si>
    <t xml:space="preserve"> Programa</t>
  </si>
  <si>
    <t>Aprobado
Anual
(1)</t>
  </si>
  <si>
    <t>(Millones de Pesos)</t>
  </si>
  <si>
    <t>Protección Asistencia Consular</t>
  </si>
  <si>
    <t>Asistencia jurídica urgente para mexicanos en Estados Unidos y defensa de los mexicanos condenados a pena de muerte</t>
  </si>
  <si>
    <t>Protección al migrante mexicano y a la campaña de seguridad al migrante</t>
  </si>
  <si>
    <t>Repatriación de Personas Vulnerables</t>
  </si>
  <si>
    <t>Migrantes en situación de probada indigencia</t>
  </si>
  <si>
    <t>Apoyo a migrantes</t>
  </si>
  <si>
    <t>Visitas de Protección</t>
  </si>
  <si>
    <t>Comisión Nacional para el Desarrollo de los Pueblos Indígenas  (CDI)</t>
  </si>
  <si>
    <t>Acciones para Igualdad de Género con Población Indígena</t>
  </si>
  <si>
    <t>Comunicación Intercultural</t>
  </si>
  <si>
    <t>Fortalecimiento de Capacidades Indígenas</t>
  </si>
  <si>
    <t>Proyectos de inmuebles (oficinas administrativas)</t>
  </si>
  <si>
    <t>Mantenimiento de infraestructura</t>
  </si>
  <si>
    <t>Actividades de apoyo administrativo</t>
  </si>
  <si>
    <t>Actividades de apoyo a la función pública y buen gobierno</t>
  </si>
  <si>
    <t>Instrumentación de Políticas Transversales con Población Indígena</t>
  </si>
  <si>
    <t>Planeación y Participación Indígena</t>
  </si>
  <si>
    <t>Acciones de control de las unidades centrales y foráneas</t>
  </si>
  <si>
    <t>Programa Albergues Escolares Indígenas (PAEI)</t>
  </si>
  <si>
    <t>Programa de Infraestructura Básica para la Atención de los Pueblos Indígenas (PIBAI)</t>
  </si>
  <si>
    <t>Programa Fondos Regionales Indígenas (PFRI)</t>
  </si>
  <si>
    <t>Programa Organización Productiva para Mujeres Indígenas (POPMI)</t>
  </si>
  <si>
    <t>Programa Promoción de Convenios en Materia de Justicia (PPCMJ)</t>
  </si>
  <si>
    <t>Programa de Fomento y Desarrollo de las Culturas Indígenas (PFDCI)</t>
  </si>
  <si>
    <t>Programa Turismo Alternativo en Zonas Indígenas (PTAZI)</t>
  </si>
  <si>
    <t>Programa de Coordinación para el Apoyo a la Producción Indígena (PROCAPI)</t>
  </si>
  <si>
    <t>Proyectos para la Atención a Indígenas Desplazados (Indígenas urbanos y migrantes desplazados)</t>
  </si>
  <si>
    <t>Apoyo a proyectos de comunicación indígena</t>
  </si>
  <si>
    <t>Atención a Tercer Nivel</t>
  </si>
  <si>
    <t xml:space="preserve">Programa Esquemas de Financiamiento y Subsidio Federal para Vivienda </t>
  </si>
  <si>
    <t xml:space="preserve">Fomento a la Producción de Vivienda en las Entidades Federativas y Municipios </t>
  </si>
  <si>
    <t>Programa de Empleo Temporal (PET )</t>
  </si>
  <si>
    <t>Caminos rurales</t>
  </si>
  <si>
    <t>Proyectos de infraestructura económica de carreteras alimentadoras y caminos rurales</t>
  </si>
  <si>
    <t xml:space="preserve">Fondo de Microfinanciamiento a Mujeres Rurales (FOMMUR) </t>
  </si>
  <si>
    <t>Fondo Nacional de Apoyos para Empresas en Solidaridad (FONAES)</t>
  </si>
  <si>
    <t>Programa Nacional de Financiamiento al Microempresario (PRONAFIM)</t>
  </si>
  <si>
    <t>Impulso al desarrollo de la cultura</t>
  </si>
  <si>
    <t xml:space="preserve">Cursos Comunitarios, CONAFE </t>
  </si>
  <si>
    <t xml:space="preserve">Programa de Educación inicial y básica para la población rural e indígena </t>
  </si>
  <si>
    <t xml:space="preserve">Programas Compensatorios, CONAFE  </t>
  </si>
  <si>
    <t>Acciones Compensatorias para Abatir el Rezago Educativo en Educación Inicial y Básica (CONAFE)</t>
  </si>
  <si>
    <t>Proyectos de infraestructura social de educación</t>
  </si>
  <si>
    <t>Programa Escuelas de Calidad</t>
  </si>
  <si>
    <t>Programa de Educación Básica para Niños y Niñas de Familias Jornaleras Agricolas Migrantes</t>
  </si>
  <si>
    <t>Educación Indígena, SEP</t>
  </si>
  <si>
    <t>Normar los servicios educativos</t>
  </si>
  <si>
    <t>Diseño y aplicación de la política educativa</t>
  </si>
  <si>
    <t>Coordinación General de Educación  Intercultural Bilingüe</t>
  </si>
  <si>
    <t>Fondo para ampliar y diversificar la oferta educativa en educación superior</t>
  </si>
  <si>
    <t>Instituto Nacional de Lenguas Indígenas</t>
  </si>
  <si>
    <t>Fortalecimiento a la educación y la cultura indígena</t>
  </si>
  <si>
    <t xml:space="preserve">Programa de Desarrollo Humano Oportunidades   </t>
  </si>
  <si>
    <t>Programa Becas de apoyo a la Educación Básica de Madres Jóvenes y Jóvenes Embarazadas</t>
  </si>
  <si>
    <t>Programa Educativo Rural</t>
  </si>
  <si>
    <t>Programa para el Fortalecimiento del Servicio de la Educación Telesecundaria</t>
  </si>
  <si>
    <t>Atención de la Salud Reproductiva y la Igualdad de Género en Salud</t>
  </si>
  <si>
    <t>Prevención y Atención a la violencia  contra las mujeres</t>
  </si>
  <si>
    <t>Salud Reproductiva, Prevención y Control de Cáncer Cérvico Uterino, Mujer y Salud</t>
  </si>
  <si>
    <t xml:space="preserve">Arranque Parejo en la Vida  </t>
  </si>
  <si>
    <t>Programa de Desarrollo Humano Oportunidades</t>
  </si>
  <si>
    <t>Seguro Popular</t>
  </si>
  <si>
    <t>Caravanas de la Salud</t>
  </si>
  <si>
    <t>Programa de estancias infantiles para apoyar a madres trabajadoras</t>
  </si>
  <si>
    <t>Programa de la Mujer en el Sector Agrario (PROMUSAG)</t>
  </si>
  <si>
    <t>Joven Emprendedor Rural y Fondo de Tierras</t>
  </si>
  <si>
    <t>Programa de Conservación para el Desarrollo Sostenible (PROCODES)</t>
  </si>
  <si>
    <t>Programa de Empleo Temporal (PET)</t>
  </si>
  <si>
    <t xml:space="preserve">Infraestructura Hidroagrícola en Zonas Marginadas (pobreza)  </t>
  </si>
  <si>
    <t xml:space="preserve">Programa IMSS-Oportunidades </t>
  </si>
  <si>
    <t>Seguridad Social Cañeros</t>
  </si>
  <si>
    <t xml:space="preserve">Programa Hábitat   </t>
  </si>
  <si>
    <t>Programa de adquisición de leche nacional a cargo de LICONSA, S. A. de C. V.</t>
  </si>
  <si>
    <t>Programa de Abasto Rural a cargo de Diconsa, S.A. de C.V. (DICONSA)</t>
  </si>
  <si>
    <t xml:space="preserve">Programa de Opciones Productivas   </t>
  </si>
  <si>
    <t xml:space="preserve">Programa de Ahorro y Subsidio para la Vivienda  Tu Casa  </t>
  </si>
  <si>
    <t>Programa 3 x 1 para Migrantes</t>
  </si>
  <si>
    <t>Programa de Atención a Jornaleros Agrícolas</t>
  </si>
  <si>
    <t>Programa de Coinversión Social</t>
  </si>
  <si>
    <t xml:space="preserve"> Actividades de apoyo administrativo</t>
  </si>
  <si>
    <t>Programa de Vivienda Rural</t>
  </si>
  <si>
    <t>Programa de Apoyo Alimentario</t>
  </si>
  <si>
    <t>Programa de Apoyo a las Instancias de Mujeres en las Entidades Federativas, para Implementar y Ejecutar Programas de Prevención de la Violencia Contra las Mujeres</t>
  </si>
  <si>
    <t>Rescate de Espacios Públicos</t>
  </si>
  <si>
    <t>Programa 70 y más</t>
  </si>
  <si>
    <t>Programa de apoyo a los avecindados en condiciones de pobreza patrimonial para regularizar asentamientos humanos irregulares ( PASPRAH )</t>
  </si>
  <si>
    <t>Programa para el Desarrollo de Zonas Prioritarias</t>
  </si>
  <si>
    <t>Fondo Nacional para el Fomento de las Artesanías, FONART</t>
  </si>
  <si>
    <t>Programas del Fondo Nacional de Fomento a las Artesanías (FONART)</t>
  </si>
  <si>
    <t>Fondo Regional - Chiapas, Guerrero y Oaxaca</t>
  </si>
  <si>
    <t>Fondo Regional - Siete Estados Restantes</t>
  </si>
  <si>
    <t>Fondo de Aportaciones para la Infraestructura Social (FAIS)</t>
  </si>
  <si>
    <t>Fondo de Infraestructura Social Estatal</t>
  </si>
  <si>
    <t>Gestionar asuntos sobre beneficios de libertad anticipada para indígenas</t>
  </si>
  <si>
    <t>Promover los Derechos Humanos de los pueblos y las comunidades indígenas</t>
  </si>
  <si>
    <t>05 Relaciones Exteriores</t>
  </si>
  <si>
    <t>06 Hacienda y Crédito Público</t>
  </si>
  <si>
    <t>08 Agricultura, Ganadería, Desarrollo Rural, Pesca y Alimentación</t>
  </si>
  <si>
    <t>1_/ En algunos casos, los recursos aprobados y reportados no corresponden al total autorizado para cada programa, sino únicamente a los recursos destinados para la superación de la pobreza.</t>
  </si>
  <si>
    <t>Fuente: Secretaría de Hacienda y Crédito Público.</t>
  </si>
  <si>
    <t>09 Comunicaciones y Transportes</t>
  </si>
  <si>
    <t>11 Educación Pública</t>
  </si>
  <si>
    <t>12 Salud</t>
  </si>
  <si>
    <t>Sistema Nacional para el Desarrollo Integral de la Familia (DIF)</t>
  </si>
  <si>
    <t>14 Trabajo y Previsión Social</t>
  </si>
  <si>
    <t>15 Reforma Agraria</t>
  </si>
  <si>
    <t>16 Medio Ambiente y Recursos Naturales</t>
  </si>
  <si>
    <t>Comisión Nacional del Agua (CNA)</t>
  </si>
  <si>
    <t>Infraestructura de temporal</t>
  </si>
  <si>
    <t>Infraestructura de riego</t>
  </si>
  <si>
    <t>19 Aportaciones a Seguridad Social</t>
  </si>
  <si>
    <t>20 Desarrollo Social</t>
  </si>
  <si>
    <t>23 Previsiones Salariales y Económicas</t>
  </si>
  <si>
    <t>33 Aportaciones Federales para Entidades Federativas y Municipios</t>
  </si>
  <si>
    <t>35 Comisión Nacional de los Derechos Humanos</t>
  </si>
  <si>
    <t>Programa de Apoyo al Empleo (PAE) (Movilidad laboral interna)</t>
  </si>
  <si>
    <t>Fondo de Apoyo para Proyectos Productivos (FAPPA)</t>
  </si>
  <si>
    <t>Fondo de Apoyo para los Núcleos Agrarios sin Regularizar (FANAR)</t>
  </si>
  <si>
    <t>Programa de Abasto Social de Leche a cargo de LICONSA, S. A. de C. V.</t>
  </si>
  <si>
    <t>Planeación, Evaluación Ambiental y Conservación de Polígonos Forestales (Programa Especial de Pueblos Indigenas y Biodiversidad 2007-2012)</t>
  </si>
  <si>
    <t>Apoyo para la Repatriación de Cadáveres a México</t>
  </si>
  <si>
    <t>Avance %</t>
  </si>
  <si>
    <t>2_/ Las sumas parciales y las variaciones, pueden no coincidir debido al redondeo de las cifras.</t>
  </si>
  <si>
    <r>
      <t xml:space="preserve">AVANCE FINANCIERO DE LOS PRINCIPALES PROGRAMAS PARA LA SUPERACIÓN DE LA POBREZA </t>
    </r>
    <r>
      <rPr>
        <b/>
        <vertAlign val="superscript"/>
        <sz val="12"/>
        <color indexed="9"/>
        <rFont val="Arial"/>
        <family val="2"/>
      </rPr>
      <t>1_/</t>
    </r>
  </si>
  <si>
    <r>
      <t xml:space="preserve">TOTAL </t>
    </r>
    <r>
      <rPr>
        <b/>
        <vertAlign val="superscript"/>
        <sz val="9"/>
        <rFont val="Arial"/>
        <family val="2"/>
      </rPr>
      <t>p_/ 2_/</t>
    </r>
  </si>
  <si>
    <t>Programa</t>
  </si>
  <si>
    <r>
      <t xml:space="preserve">TOTAL </t>
    </r>
    <r>
      <rPr>
        <b/>
        <vertAlign val="superscript"/>
        <sz val="8"/>
        <rFont val="Arial"/>
        <family val="2"/>
      </rPr>
      <t>2_/</t>
    </r>
  </si>
  <si>
    <t>Programas para caminos rurales</t>
  </si>
  <si>
    <t>Programas de la Comisión Nacional para el Desarrollo de los Pueblos Indígenas</t>
  </si>
  <si>
    <t>Programas de la Comisión Nacional de Vivienda (CONAVI)</t>
  </si>
  <si>
    <t xml:space="preserve">Programas de Infraestructura Hidroagrícola en Zonas Marginadas (pobreza)  </t>
  </si>
  <si>
    <t>Programas del Sistema Nacional para el Desarrollo Integral de la Familia (DIF)</t>
  </si>
  <si>
    <t>p_/ Cifras preliminares.</t>
  </si>
  <si>
    <t>2_/ Las sumas y las variaciones pueden no coincidir debido al redondeo de las cifras.</t>
  </si>
  <si>
    <t>Programa de estancias infantiles para apoyar a madres trabajadoras (Desarrollo Social)</t>
  </si>
  <si>
    <t>Actividades de apoyo administrativo (Oportunidades)</t>
  </si>
  <si>
    <t>Operación del Servicio Profesional de Carrera en la Administración Pública Federal Centralizada (Oportunidades)</t>
  </si>
  <si>
    <t>OTROS</t>
  </si>
  <si>
    <t xml:space="preserve">Atención Educativa a Grupos en Situación Vulnerable </t>
  </si>
  <si>
    <t xml:space="preserve">Programa Nacional de Becas y Financiamiento (PRONABES) </t>
  </si>
  <si>
    <t>Fondo de Aportaciones Múltiples para Asistencia Social (Asistencia Pública)</t>
  </si>
  <si>
    <t xml:space="preserve">Programa para la Construcción y Rehabilitación de Sistemas de Agua Potable y Saneamiento en Zonas Rurales </t>
  </si>
  <si>
    <t xml:space="preserve">Fortalecimiento a las acciones asociadas a la educación indígena </t>
  </si>
  <si>
    <t>Fondo de Aportaciones para el Fortalecimiento de los Municipios y de las Demarcaciones Territoriales del Distrito Federal  (Pobreza)</t>
  </si>
  <si>
    <t xml:space="preserve">Programa de Vivienda Rural  </t>
  </si>
  <si>
    <t xml:space="preserve">Comisión Nacional de Vivienda (CONAVI)  </t>
  </si>
  <si>
    <t xml:space="preserve">Programa IMSS-Oportunidades  </t>
  </si>
  <si>
    <t xml:space="preserve">Programa de adquisición de leche nacional a cargo de LICONSA, S. A. de C. V.  </t>
  </si>
  <si>
    <t>Aportaciones a Organismos Internacionales sobre Pueblos Indígenas</t>
  </si>
  <si>
    <t xml:space="preserve">Programa de Sustentabilidad de los Recursos Naturales </t>
  </si>
  <si>
    <t xml:space="preserve">Programa de Prevención y Manejo de Riesgos </t>
  </si>
  <si>
    <t xml:space="preserve">Programa de Desarrollo de Capacidades, Innovación Tecnológica y Extensionismo Rural </t>
  </si>
  <si>
    <t>Atención Educativa a Grupos en Situación Vulnerable en Educación Básica</t>
  </si>
  <si>
    <t>Programa de Mitigación y Adaptación del Cambio Climáticos</t>
  </si>
  <si>
    <t>ProÁrbol.- Desarrollo Forestal</t>
  </si>
  <si>
    <t>ProÁrbol.-Pago por Servicios Ambientales</t>
  </si>
  <si>
    <t xml:space="preserve">Programa de Apoyo a la Inversión en Equipamiento e Infraestructura </t>
  </si>
  <si>
    <t xml:space="preserve">Conservación de infraestructura de caminos rurales y carreteras alimentadoras  </t>
  </si>
  <si>
    <t xml:space="preserve">Estudios y proyetos de construcción de caminos rurales y Carreteras Alimentadoras  </t>
  </si>
  <si>
    <t xml:space="preserve">Actividades que realiza la función pública </t>
  </si>
  <si>
    <t>FAIS Municipal (Hasta 2011 Fondo de Aportaciones para la Infraestructura Social Municipal)</t>
  </si>
  <si>
    <t>FAIS Estatal (Hasta 2011 Fondo de Infraestructura Social Estatal)</t>
  </si>
  <si>
    <t>FAM Asistencia Social (Hasta 2011 Fondo de Aportaciones Múltiples para Asistencia Social (Asistencia Pública))</t>
  </si>
  <si>
    <t xml:space="preserve">Manejo y Conservación de Recursos Naturales en Zonas Indígenas   </t>
  </si>
  <si>
    <t xml:space="preserve">Excarcelación de Presos Indígenas  </t>
  </si>
  <si>
    <t xml:space="preserve">10 Economía  </t>
  </si>
  <si>
    <t>3_/ Cifra menor a 50 mil pesos.</t>
  </si>
  <si>
    <r>
      <t xml:space="preserve">Estudios ADN   </t>
    </r>
    <r>
      <rPr>
        <vertAlign val="superscript"/>
        <sz val="9"/>
        <rFont val="Arial"/>
        <family val="2"/>
      </rPr>
      <t>4_/</t>
    </r>
  </si>
  <si>
    <r>
      <t xml:space="preserve">Programa para Igualdad Mujeres y Hombres  </t>
    </r>
    <r>
      <rPr>
        <vertAlign val="superscript"/>
        <sz val="9"/>
        <rFont val="Arial"/>
        <family val="2"/>
      </rPr>
      <t>5_/</t>
    </r>
  </si>
  <si>
    <r>
      <t>Programa de Apoyo al Ingreso Agropecuario: PROCAMPO para Vivir Mejor (Alta y Muy alta marginación)</t>
    </r>
    <r>
      <rPr>
        <vertAlign val="superscript"/>
        <sz val="9"/>
        <rFont val="Arial"/>
        <family val="2"/>
      </rPr>
      <t xml:space="preserve"> 6_/</t>
    </r>
  </si>
  <si>
    <t>Programa de Apoyo a la Inversión en Equipamiento e Infraestructura</t>
  </si>
  <si>
    <r>
      <t xml:space="preserve">Fondo Nacional de Apoyos para Empresas en Solidaridad (FONAES) </t>
    </r>
    <r>
      <rPr>
        <vertAlign val="superscript"/>
        <sz val="9"/>
        <rFont val="Arial"/>
        <family val="2"/>
      </rPr>
      <t xml:space="preserve"> 7_/</t>
    </r>
  </si>
  <si>
    <r>
      <t xml:space="preserve">Programa Asesor Técnico Pedagógico y para la Atención Educativa a la Diversidad Social, Lingüística y Cultural  </t>
    </r>
    <r>
      <rPr>
        <vertAlign val="superscript"/>
        <sz val="9"/>
        <rFont val="Arial"/>
        <family val="2"/>
      </rPr>
      <t>8_/</t>
    </r>
  </si>
  <si>
    <r>
      <t xml:space="preserve">Atención de la Salud Reproductiva y la Igualdad de Género en Salud </t>
    </r>
    <r>
      <rPr>
        <b/>
        <vertAlign val="superscript"/>
        <sz val="9"/>
        <rFont val="Arial"/>
        <family val="2"/>
      </rPr>
      <t>9_/</t>
    </r>
  </si>
  <si>
    <r>
      <t xml:space="preserve">Programa Comunidades Saludables   </t>
    </r>
    <r>
      <rPr>
        <vertAlign val="superscript"/>
        <sz val="9"/>
        <rFont val="Arial"/>
        <family val="2"/>
      </rPr>
      <t>9_/</t>
    </r>
  </si>
  <si>
    <r>
      <t xml:space="preserve">Cooperación Internacional en Salud (Programa para mexicanos en el exterior) </t>
    </r>
    <r>
      <rPr>
        <vertAlign val="superscript"/>
        <sz val="9"/>
        <rFont val="Arial"/>
        <family val="2"/>
      </rPr>
      <t>9_/</t>
    </r>
  </si>
  <si>
    <r>
      <t xml:space="preserve">Seguro Popular  </t>
    </r>
    <r>
      <rPr>
        <vertAlign val="superscript"/>
        <sz val="9"/>
        <rFont val="Arial"/>
        <family val="2"/>
      </rPr>
      <t>10_/</t>
    </r>
  </si>
  <si>
    <r>
      <t xml:space="preserve">Caravanas de la Salud </t>
    </r>
    <r>
      <rPr>
        <vertAlign val="superscript"/>
        <sz val="9"/>
        <rFont val="Arial"/>
        <family val="2"/>
      </rPr>
      <t>9_/</t>
    </r>
  </si>
  <si>
    <r>
      <t xml:space="preserve">Asistencia Social y Protección al Paciente (Casas de Asistencia) </t>
    </r>
    <r>
      <rPr>
        <vertAlign val="superscript"/>
        <sz val="9"/>
        <rFont val="Arial"/>
        <family val="2"/>
      </rPr>
      <t>11_/</t>
    </r>
  </si>
  <si>
    <r>
      <t xml:space="preserve">Programa de Atención a Familias y Población Vulnerable (Atención a Población en Desamparo en el Distrito Federal) </t>
    </r>
    <r>
      <rPr>
        <vertAlign val="superscript"/>
        <sz val="9"/>
        <rFont val="Arial"/>
        <family val="2"/>
      </rPr>
      <t>12_/</t>
    </r>
  </si>
  <si>
    <r>
      <t xml:space="preserve">Programa de estancias infantiles para apoyar a madres trabajadoras </t>
    </r>
    <r>
      <rPr>
        <vertAlign val="superscript"/>
        <sz val="9"/>
        <rFont val="Arial"/>
        <family val="2"/>
      </rPr>
      <t>13_/</t>
    </r>
  </si>
  <si>
    <t xml:space="preserve">Infraestructura para la Protección de Centros de Población y Áreas Productivas </t>
  </si>
  <si>
    <r>
      <t xml:space="preserve">Programa para la Construcción y Rehabilitación de Sistemas de Agua Potable y Saneamiento en Zonas Rurales </t>
    </r>
    <r>
      <rPr>
        <vertAlign val="superscript"/>
        <sz val="9"/>
        <rFont val="Arial"/>
        <family val="2"/>
      </rPr>
      <t>12_/</t>
    </r>
  </si>
  <si>
    <r>
      <t xml:space="preserve">Programa de Abasto Rural a cargo de Diconsa, S.A. de C.V. (DICONSA) </t>
    </r>
    <r>
      <rPr>
        <vertAlign val="superscript"/>
        <sz val="9"/>
        <rFont val="Arial"/>
        <family val="2"/>
      </rPr>
      <t>13_/</t>
    </r>
  </si>
  <si>
    <t xml:space="preserve">FAIS Estatal </t>
  </si>
  <si>
    <t xml:space="preserve">FAIS Municipal </t>
  </si>
  <si>
    <t xml:space="preserve">Programa de Apoyo al Ingreso Agropecuario: PROCAMPO para Vivir Mejor (Alta y Muy alta marginación) </t>
  </si>
  <si>
    <t xml:space="preserve">Programa de Atención a Familias y Población Vulnerable (Atención a Población en Desamparo en el Distrito Federal) </t>
  </si>
  <si>
    <t xml:space="preserve">Programa de estancias infantiles para apoyar a madres trabajadoras </t>
  </si>
  <si>
    <t>Programado
Modificado
Enero-junio
(2)</t>
  </si>
  <si>
    <t>Pagado</t>
  </si>
  <si>
    <t>Enero-abril
(3)</t>
  </si>
  <si>
    <t>Enero-mayo
(4)</t>
  </si>
  <si>
    <t>Enero-junio
(5)</t>
  </si>
  <si>
    <t>Aprobado
Anual
(6)=(5/1)</t>
  </si>
  <si>
    <t>Al
Periodo
(7)=(5/2)</t>
  </si>
  <si>
    <t>Aprobado
Anual</t>
  </si>
  <si>
    <r>
      <t>Pagado
Enero-junio</t>
    </r>
    <r>
      <rPr>
        <b/>
        <vertAlign val="superscript"/>
        <sz val="8"/>
        <rFont val="Arial"/>
        <family val="2"/>
      </rPr>
      <t xml:space="preserve"> p_/</t>
    </r>
  </si>
  <si>
    <r>
      <t>AVANCE FINANCIERO DE LOS PROGRAMAS PARA LA SUPERACIÓN DE LA POBREZA, 2012</t>
    </r>
    <r>
      <rPr>
        <b/>
        <vertAlign val="superscript"/>
        <sz val="11"/>
        <color indexed="9"/>
        <rFont val="Arial"/>
        <family val="2"/>
      </rPr>
      <t xml:space="preserve">1_/
</t>
    </r>
    <r>
      <rPr>
        <b/>
        <sz val="11"/>
        <color indexed="9"/>
        <rFont val="Arial"/>
        <family val="2"/>
      </rPr>
      <t>(Millones de Pesos)</t>
    </r>
  </si>
  <si>
    <r>
      <t xml:space="preserve">Programa de Desarrollo Humano Oportunidades </t>
    </r>
    <r>
      <rPr>
        <vertAlign val="superscript"/>
        <sz val="8"/>
        <rFont val="Arial"/>
        <family val="2"/>
      </rPr>
      <t>3_/</t>
    </r>
  </si>
  <si>
    <t>3_/ Incluye sus tres vertientes: Desarrollo Social, Educación y Salud.</t>
  </si>
  <si>
    <t>5_/ Incluye otros programas que se reportan en el Anexo VIII del presente informe.</t>
  </si>
  <si>
    <t>4_/ Incluye los recursos ejercidos a través de los ramos: Comunicaciones y Transportes, Medio Ambiente y Recursos Naturales, y Desarrollo Social.</t>
  </si>
  <si>
    <r>
      <t xml:space="preserve">Otros Programas </t>
    </r>
    <r>
      <rPr>
        <vertAlign val="superscript"/>
        <sz val="8"/>
        <rFont val="Arial"/>
        <family val="2"/>
      </rPr>
      <t>5_/</t>
    </r>
  </si>
  <si>
    <r>
      <t xml:space="preserve">Programa de Empleo Temporal (PET) </t>
    </r>
    <r>
      <rPr>
        <vertAlign val="superscript"/>
        <sz val="8"/>
        <rFont val="Arial"/>
        <family val="2"/>
      </rPr>
      <t>4_/</t>
    </r>
  </si>
  <si>
    <t>Enero-junio de 2012</t>
  </si>
  <si>
    <r>
      <t xml:space="preserve">Fondo Nacional de Apoyos para Empresas en Solidaridad (FONAES) </t>
    </r>
    <r>
      <rPr>
        <vertAlign val="superscript"/>
        <sz val="9"/>
        <rFont val="Arial"/>
        <family val="2"/>
      </rPr>
      <t xml:space="preserve"> </t>
    </r>
  </si>
  <si>
    <t xml:space="preserve">Programa Asesor Técnico Pedagógico y para la Atención Educativa a la Diversidad Social, Lingüística y Cultural  </t>
  </si>
  <si>
    <t xml:space="preserve">Programa Escuelas de Calidad  </t>
  </si>
  <si>
    <t xml:space="preserve">Atención de la Salud Reproductiva y la Igualdad de Género en Salud </t>
  </si>
  <si>
    <t xml:space="preserve">Programa Comunidades Saludables   </t>
  </si>
  <si>
    <t xml:space="preserve">Cooperación Internacional en Salud (Programa para mexicanos en el exterior) </t>
  </si>
  <si>
    <t xml:space="preserve">Seguro Popular  </t>
  </si>
  <si>
    <t xml:space="preserve">Asistencia Social y Protección al Paciente (Casas de Asistencia) </t>
  </si>
  <si>
    <t xml:space="preserve">Caravanas de la Salud </t>
  </si>
  <si>
    <t xml:space="preserve">Programa de Abasto Rural a cargo de Diconsa, S.A. de C.V. (DICONSA) </t>
  </si>
  <si>
    <t>Programa de Educación Básica para Niños y Niñas de Familias Jornaleras Agrícolas Migrantes</t>
  </si>
  <si>
    <t>Estudios ADN</t>
  </si>
  <si>
    <t>Programa para Igualdad Mujeres y Hombres</t>
  </si>
  <si>
    <r>
      <t>Programa de Apoyo al Ingreso Agropecuario: PROCAMPO para Vivir Mejor (Alta y Muy alta marginación)</t>
    </r>
    <r>
      <rPr>
        <vertAlign val="superscript"/>
        <sz val="9"/>
        <rFont val="Arial"/>
        <family val="2"/>
      </rPr>
      <t xml:space="preserve"> 3_/</t>
    </r>
  </si>
  <si>
    <t>3_/  La dependencia informa: en cuanto a lo programado no existe un presupuesto específico para la Superación de la Pobreza, el monto de los recursos que se informan corresponden a la estimación  de  pagos a predios registrados en el directorio del PROCAMPO, ubicados en los municipios de  Alta y Muy Alta Marginación, y en el apartado de pagado al periodo se manifiesta lo ejercido en dicho periodo en ese ámbito territorial.</t>
  </si>
  <si>
    <r>
      <t xml:space="preserve">Programa de Desarrollo Humano Oportunidades   </t>
    </r>
    <r>
      <rPr>
        <vertAlign val="superscript"/>
        <sz val="9"/>
        <rFont val="Arial"/>
        <family val="2"/>
      </rPr>
      <t>4_/</t>
    </r>
  </si>
  <si>
    <t>4_/ La dependencia informa: el presupuesto pagado al mes de mayo es inferior al presupuesto pagado del mes de abril, debido al reintegro efectuado como resultado de que no todos los apoyos depositados en las Instituciones Liquidadoras fueron retirados por los beneficiarios.</t>
  </si>
  <si>
    <t>5_/ La dependencia informa: el presupuesto pagado al mes de abril es menor que el pagado al mes de marzo, debido al reintegro efectuado como resultado de que no todos los apoyos depositados en las Instituciones Liquidadoras fueron retirados por los beneficiarios.</t>
  </si>
  <si>
    <r>
      <t xml:space="preserve">Programa de Atención a Jornaleros Agrícolas  </t>
    </r>
    <r>
      <rPr>
        <vertAlign val="superscript"/>
        <sz val="9"/>
        <rFont val="Arial"/>
        <family val="2"/>
      </rPr>
      <t>5_/</t>
    </r>
  </si>
  <si>
    <r>
      <t xml:space="preserve">Programa 70 y más  </t>
    </r>
    <r>
      <rPr>
        <vertAlign val="superscript"/>
        <sz val="9"/>
        <rFont val="Arial"/>
        <family val="2"/>
      </rPr>
      <t>5_/</t>
    </r>
  </si>
  <si>
    <t>Pobreza</t>
  </si>
  <si>
    <t>Total</t>
  </si>
  <si>
    <t>Programas del Seguro Popular</t>
  </si>
  <si>
    <t>Subsidios Federales para Organismos Descentralizados Estatales</t>
  </si>
  <si>
    <t>Prestación de Servicios de Educación Superior y Posgrado</t>
  </si>
  <si>
    <t>Programas para la Construcción y Modernización de Carreteras</t>
  </si>
  <si>
    <t>Prestación de Servicios de Educación Técnica</t>
  </si>
  <si>
    <t>Implementación de Operativos para la Prevención y Disuasión del Delito</t>
  </si>
  <si>
    <t>Programa 70  y Más.</t>
  </si>
  <si>
    <t>Programa de Apoyo al Ingreso Agropecuario: PROCAMPO para Vivir Mejor</t>
  </si>
  <si>
    <t>Programas para Caminos Rurales</t>
  </si>
  <si>
    <t>Prestación de Servicios en los Diferentes Niveles de Atención a la Salud</t>
  </si>
  <si>
    <t>Programa de Prevención y Manejo de Riesgos</t>
  </si>
  <si>
    <t>Programas para la Prestación de Servicios en Puertos, Aeropuertos y Ferrocarriles</t>
  </si>
  <si>
    <t>Investigación Científica y Desarrollo Tecnológico</t>
  </si>
  <si>
    <t>Programas para el Desarrollo de los Pueblos Indígenas</t>
  </si>
  <si>
    <t>Programas para la Conservación y Mantenimiento de Carreteras</t>
  </si>
  <si>
    <t>Investigar y Perseguir los Delitos del Orden Federal</t>
  </si>
  <si>
    <t>Programa IMSS-Oportunidades</t>
  </si>
  <si>
    <t>Programa de Esquema de Financiamiento y Subsidio Federal para Vivienda</t>
  </si>
  <si>
    <t>Recaudación de las Contribuciones Federales</t>
  </si>
  <si>
    <t>Programa de Sustentabilidad de los Recursos Naturales</t>
  </si>
  <si>
    <t>Fondo de Apoyo para la Micro, Pequeña y Mediana Empresa (Fondo PYME)</t>
  </si>
  <si>
    <t>Administración del Sistema Federal Penitenciario</t>
  </si>
  <si>
    <t>Impulso al Desarrollo de la Cultura</t>
  </si>
  <si>
    <t>Operación y Desarrollo de la Fuerza Aérea Mexicana</t>
  </si>
  <si>
    <t>Proyectos de Infraestructura Gubernamental de Seguridad Pública</t>
  </si>
  <si>
    <t>Prestación de Servicios de Educación Media Superior</t>
  </si>
  <si>
    <t>Becas de Posgrado y Otras Modalidades de Apoyo a la Calidad</t>
  </si>
  <si>
    <t>Programa de Gestión Hídrica</t>
  </si>
  <si>
    <t>Programa Sistema Satelital</t>
  </si>
  <si>
    <t>Programa de Agua Potable, Alcantarillado y Saneamiento en Zonas Urbanas</t>
  </si>
  <si>
    <t>Becas para la Educación Superior y la Expansión de la Educación Media Superior, Inglés y Computación</t>
  </si>
  <si>
    <t>Programas Comunitarios y Compensatorios (CONAFE)</t>
  </si>
  <si>
    <t>Programa de Becas</t>
  </si>
  <si>
    <t>Otorgamiento de Subsidios en Materia de Seguridad Pública a Entidades Federativas, Municipios y el Distrito Federal</t>
  </si>
  <si>
    <t>Deporte</t>
  </si>
  <si>
    <t>Promoción y Defensa de los Intereses de México en el Exterior, en los Ámbitos Bilateral y Regional</t>
  </si>
  <si>
    <t>Programa Habitat</t>
  </si>
  <si>
    <t>Túnel Emisor Oriente y Central y Planta de Tratamiento Atotonilco</t>
  </si>
  <si>
    <t>Programas de Cultura en las Entidades Federativas</t>
  </si>
  <si>
    <t xml:space="preserve"> Aulas Telemáticas en Primaria</t>
  </si>
  <si>
    <t>Realización de Investigación Científica y Elaboración de Publicaciones</t>
  </si>
  <si>
    <t>Programa Escuelas de Tiempo Completo</t>
  </si>
  <si>
    <t>Programa de Apoyos en Materia de Seguridad Pública</t>
  </si>
  <si>
    <t>Control de la Operación Aduanera</t>
  </si>
  <si>
    <t>Programa de Desarrollo de Capacidades, Innovación Tecnológica y Extensionismo Rural</t>
  </si>
  <si>
    <t>Programa de Estancias Infantiles para Apoyar a Madres Trabajadoras</t>
  </si>
  <si>
    <t>Sistema Nacional de Investigadores</t>
  </si>
  <si>
    <t>Servicios de Inteligencia para la Seguridad Nacional</t>
  </si>
  <si>
    <t>Formación de Recursos Humanos Especializados para la Salud (Hospitales)</t>
  </si>
  <si>
    <t>Programa para la Construcción y Rehabilitación de Sistemas de Agua Potable y Saneamiento en Zonas Rurales</t>
  </si>
  <si>
    <t>Proyectos de Infraestructura Económica de Agua potable, Alcantarillado y Saneamiento</t>
  </si>
  <si>
    <t>Otorgamiento de Subsidios para las Entidades Federativas para el Fortalecimiento de las Instituciones de Seguridad Pública en Materia de Mando Policial</t>
  </si>
  <si>
    <t>Producción y Distribución de Libros de Texto Gratuitos</t>
  </si>
  <si>
    <t>Formación y Certificación para el Trabajo</t>
  </si>
  <si>
    <t>Infraestructura para la Protección de Centros de Población y Áreas Productivas</t>
  </si>
  <si>
    <t>Operación y Mantenimiento del Sistema Cutzamala</t>
  </si>
  <si>
    <t>Incorporación, Restauración, Conservación y Mantenimiento de Bienes Patrimonio de la Nación</t>
  </si>
  <si>
    <t>Investigar y Perseguir los Delitos Relativos a la Delincuencia Organizada</t>
  </si>
  <si>
    <t>Fortalecimiento de las Redes de Servicios de Salud</t>
  </si>
  <si>
    <t>Regulación, Supervisión y Aplicación de las Políticas Públicas en Materia Agropecuaria, Acuícola y Pesquera</t>
  </si>
  <si>
    <t>Atención a la Demanda de Educación para Adultos (INEA)</t>
  </si>
  <si>
    <t>Programas Proárbol</t>
  </si>
  <si>
    <t>Innovación Tecnológica para Negocios de Alto valor Agregado, Tecnologías Precursoras y Competitividad de las Empresas</t>
  </si>
  <si>
    <t>Desarrollo de Instrumentos para la Prevención del Delito</t>
  </si>
  <si>
    <t>Programa de Tratamiento de Aguas Residuales</t>
  </si>
  <si>
    <t>Servicios Migratorios en Fronteras, Puertos y Aeropuertos</t>
  </si>
  <si>
    <t>Mejores Escuelas</t>
  </si>
  <si>
    <t>Programa de Rehabilitación, Modernizacióny Equipamiento de Distritos de Riego</t>
  </si>
  <si>
    <t>Habilidades Digitales para Todos</t>
  </si>
  <si>
    <t>Programa de Abasto Rural a Cargo de Diconsa, S.A. de C.V. (DICONSA)</t>
  </si>
  <si>
    <t>Apoyos Institucionales para Actividades Científicas, Tecnológicas y de Innovación.</t>
  </si>
  <si>
    <t>Instrumentación de Acciones para Mejorar las Sanidades a Través de Inspecciones Fitozoosanitarias</t>
  </si>
  <si>
    <t>Expansión de la Oferta Educativa en Educación Media Superior</t>
  </si>
  <si>
    <t>Tecnificación del Riego</t>
  </si>
  <si>
    <t>Programa Integral de Fortalecimiento Institucional</t>
  </si>
  <si>
    <t>Programa de Ahorro y Subsidio para la Vivienda "Tu Casa"</t>
  </si>
  <si>
    <t>Investigación y Desarrollo Tecnológico en Salud</t>
  </si>
  <si>
    <t>Diseño y Aplicación de la Política Educativa</t>
  </si>
  <si>
    <t>Proyectos de Infraestructura Social de Educación</t>
  </si>
  <si>
    <t>Programa Nacional de Becas y Financiamiento (PRONABES)</t>
  </si>
  <si>
    <t>Producción y Transmisión de Materiales Educativos y Culturales</t>
  </si>
  <si>
    <t>Programa de Adquisición de Leche Nacional a Cargo de Liconsa, S.A. de C.V.</t>
  </si>
  <si>
    <t>Prevención y Atención Contra las Adicciones</t>
  </si>
  <si>
    <t>Apoyo al Cambio Tecnológico en las Actividades Agropecuarias, Rurales, Acuícolas y Pesqueras</t>
  </si>
  <si>
    <t>Regulación Ambiental</t>
  </si>
  <si>
    <t xml:space="preserve"> Reducción de Enfermedades Prevenibles por Vacunación</t>
  </si>
  <si>
    <t>Calidad en Salud e Innovación</t>
  </si>
  <si>
    <t>Programa de Modernización y Tecnificación de Unidades de Riego</t>
  </si>
  <si>
    <t>Fondo Concursable de la Inversión en Infraestructura para Educación Media Superior</t>
  </si>
  <si>
    <t>Programas del Servicio Nacional de Empleo</t>
  </si>
  <si>
    <t>Programa de Abasto Social de Leche a Cargo de Liconsa, S.A. de C.V.</t>
  </si>
  <si>
    <t>Desarrollo de los Programas Educativos a Nivel Superior</t>
  </si>
  <si>
    <t>Asistencia Social y Protección del Paciente</t>
  </si>
  <si>
    <t>Promoción y Desarrollo de Programas y Proyectos Turísticos de las Entidades Federativas</t>
  </si>
  <si>
    <t>Programas Presupuestarios</t>
  </si>
  <si>
    <r>
      <t xml:space="preserve">Programa de Desarrollo Humano Oportunidades </t>
    </r>
    <r>
      <rPr>
        <vertAlign val="superscript"/>
        <sz val="11"/>
        <rFont val="Presidencia Base"/>
        <family val="3"/>
      </rPr>
      <t>1_/</t>
    </r>
  </si>
  <si>
    <r>
      <t xml:space="preserve">Programa de Empleo Temporal (PET) </t>
    </r>
    <r>
      <rPr>
        <vertAlign val="superscript"/>
        <sz val="11"/>
        <rFont val="Presidencia Base"/>
        <family val="3"/>
      </rPr>
      <t>2_/</t>
    </r>
  </si>
  <si>
    <r>
      <t xml:space="preserve">Otros </t>
    </r>
    <r>
      <rPr>
        <vertAlign val="superscript"/>
        <sz val="11"/>
        <rFont val="Presidencia Base"/>
        <family val="3"/>
      </rPr>
      <t>3_/</t>
    </r>
  </si>
  <si>
    <t>pobreza</t>
  </si>
  <si>
    <t>RESUMEN</t>
  </si>
  <si>
    <t>FAIS Municipal</t>
  </si>
  <si>
    <t>Programa de Apoyo al Ingreso Agropecuario: PROCAMPO para Vivir Mejor (Alta y Muy alta marginación)</t>
  </si>
  <si>
    <t xml:space="preserve">Programa Hábitat  </t>
  </si>
  <si>
    <t>Programa de Educación inicial y básica para la población rural e indígena</t>
  </si>
  <si>
    <t xml:space="preserve">Programas de Infraestructura Hidroagrícola en Zonas Marginadas (pobreza) </t>
  </si>
  <si>
    <t xml:space="preserve">Programa de Ahorro y Subsidio para la Vivienda  Tu Casa </t>
  </si>
  <si>
    <t xml:space="preserve">Programa de Opciones Productivas  </t>
  </si>
  <si>
    <t>Fondo de Microfinanciamiento a Mujeres Rurales (FOMMUR)</t>
  </si>
  <si>
    <r>
      <t xml:space="preserve">Programa de Desarrollo Humano Oportunidades </t>
    </r>
    <r>
      <rPr>
        <vertAlign val="superscript"/>
        <sz val="10"/>
        <rFont val="Presidencia Base"/>
        <family val="3"/>
      </rPr>
      <t>3_/</t>
    </r>
  </si>
  <si>
    <r>
      <t>Programa de Empleo Temporal (PET )</t>
    </r>
    <r>
      <rPr>
        <vertAlign val="superscript"/>
        <sz val="10"/>
        <rFont val="Presidencia Base"/>
        <family val="3"/>
      </rPr>
      <t xml:space="preserve"> 4_/</t>
    </r>
  </si>
  <si>
    <r>
      <t xml:space="preserve">Otros Programas </t>
    </r>
    <r>
      <rPr>
        <vertAlign val="superscript"/>
        <sz val="10"/>
        <rFont val="Presidencia Base"/>
        <family val="3"/>
      </rPr>
      <t>5_/</t>
    </r>
  </si>
</sst>
</file>

<file path=xl/styles.xml><?xml version="1.0" encoding="utf-8"?>
<styleSheet xmlns="http://schemas.openxmlformats.org/spreadsheetml/2006/main">
  <numFmts count="2">
    <numFmt numFmtId="43" formatCode="_-* #,##0.00_-;\-* #,##0.00_-;_-* &quot;-&quot;??_-;_-@_-"/>
    <numFmt numFmtId="164" formatCode="#,##0.0"/>
  </numFmts>
  <fonts count="25">
    <font>
      <sz val="10"/>
      <name val="Arial"/>
    </font>
    <font>
      <sz val="10"/>
      <name val="Arial"/>
      <family val="2"/>
    </font>
    <font>
      <sz val="10"/>
      <name val="Arial"/>
      <family val="2"/>
    </font>
    <font>
      <sz val="11"/>
      <name val="Arial"/>
      <family val="2"/>
    </font>
    <font>
      <b/>
      <sz val="10"/>
      <name val="Arial"/>
      <family val="2"/>
    </font>
    <font>
      <sz val="10"/>
      <name val="Presidencia Base"/>
      <family val="3"/>
    </font>
    <font>
      <b/>
      <sz val="9"/>
      <name val="Presidencia Base"/>
      <family val="3"/>
    </font>
    <font>
      <b/>
      <sz val="10"/>
      <name val="Presidencia Base"/>
      <family val="3"/>
    </font>
    <font>
      <b/>
      <sz val="12"/>
      <color indexed="9"/>
      <name val="Arial"/>
      <family val="2"/>
    </font>
    <font>
      <b/>
      <vertAlign val="superscript"/>
      <sz val="12"/>
      <color indexed="9"/>
      <name val="Arial"/>
      <family val="2"/>
    </font>
    <font>
      <b/>
      <sz val="11"/>
      <color indexed="9"/>
      <name val="Arial"/>
      <family val="2"/>
    </font>
    <font>
      <b/>
      <sz val="8"/>
      <name val="Arial"/>
      <family val="2"/>
    </font>
    <font>
      <b/>
      <sz val="9"/>
      <name val="Arial"/>
      <family val="2"/>
    </font>
    <font>
      <b/>
      <vertAlign val="superscript"/>
      <sz val="9"/>
      <name val="Arial"/>
      <family val="2"/>
    </font>
    <font>
      <sz val="9"/>
      <name val="Arial"/>
      <family val="2"/>
    </font>
    <font>
      <vertAlign val="superscript"/>
      <sz val="9"/>
      <name val="Arial"/>
      <family val="2"/>
    </font>
    <font>
      <b/>
      <sz val="9"/>
      <color indexed="8"/>
      <name val="Arial"/>
      <family val="2"/>
    </font>
    <font>
      <b/>
      <vertAlign val="superscript"/>
      <sz val="11"/>
      <color indexed="9"/>
      <name val="Arial"/>
      <family val="2"/>
    </font>
    <font>
      <b/>
      <vertAlign val="superscript"/>
      <sz val="8"/>
      <name val="Arial"/>
      <family val="2"/>
    </font>
    <font>
      <sz val="8"/>
      <name val="Arial"/>
      <family val="2"/>
    </font>
    <font>
      <vertAlign val="superscript"/>
      <sz val="8"/>
      <name val="Arial"/>
      <family val="2"/>
    </font>
    <font>
      <b/>
      <sz val="11"/>
      <name val="Presidencia Base"/>
      <family val="3"/>
    </font>
    <font>
      <sz val="11"/>
      <name val="Presidencia Base"/>
      <family val="3"/>
    </font>
    <font>
      <vertAlign val="superscript"/>
      <sz val="11"/>
      <name val="Presidencia Base"/>
      <family val="3"/>
    </font>
    <font>
      <vertAlign val="superscript"/>
      <sz val="10"/>
      <name val="Presidencia Base"/>
      <family val="3"/>
    </font>
  </fonts>
  <fills count="9">
    <fill>
      <patternFill patternType="none"/>
    </fill>
    <fill>
      <patternFill patternType="gray125"/>
    </fill>
    <fill>
      <patternFill patternType="solid">
        <fgColor indexed="21"/>
        <bgColor indexed="64"/>
      </patternFill>
    </fill>
    <fill>
      <patternFill patternType="solid">
        <fgColor theme="0" tint="-0.249977111117893"/>
        <bgColor indexed="64"/>
      </patternFill>
    </fill>
    <fill>
      <patternFill patternType="solid">
        <fgColor rgb="FFFFFF00"/>
        <bgColor indexed="64"/>
      </patternFill>
    </fill>
    <fill>
      <patternFill patternType="solid">
        <fgColor rgb="FF33CCCC"/>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top/>
      <bottom/>
      <diagonal/>
    </border>
    <border>
      <left style="hair">
        <color indexed="64"/>
      </left>
      <right style="hair">
        <color indexed="64"/>
      </right>
      <top/>
      <bottom style="medium">
        <color indexed="64"/>
      </bottom>
      <diagonal/>
    </border>
    <border>
      <left/>
      <right/>
      <top/>
      <bottom style="thick">
        <color indexed="64"/>
      </bottom>
      <diagonal/>
    </border>
  </borders>
  <cellStyleXfs count="6">
    <xf numFmtId="0" fontId="0"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0" fontId="1" fillId="0" borderId="0"/>
  </cellStyleXfs>
  <cellXfs count="192">
    <xf numFmtId="0" fontId="0" fillId="0" borderId="0" xfId="0"/>
    <xf numFmtId="0" fontId="3" fillId="0" borderId="0" xfId="0" applyFont="1"/>
    <xf numFmtId="0" fontId="3" fillId="0" borderId="0" xfId="0" applyFont="1" applyFill="1"/>
    <xf numFmtId="0" fontId="4" fillId="0" borderId="0" xfId="0" applyFont="1" applyFill="1" applyAlignment="1">
      <alignment horizontal="justify" vertical="top"/>
    </xf>
    <xf numFmtId="0" fontId="4" fillId="0" borderId="0" xfId="0" applyFont="1" applyFill="1"/>
    <xf numFmtId="0" fontId="1" fillId="0" borderId="0" xfId="0" applyFont="1" applyFill="1" applyAlignment="1">
      <alignment horizontal="justify" vertical="top"/>
    </xf>
    <xf numFmtId="0" fontId="1" fillId="0" borderId="0" xfId="0" applyFont="1" applyFill="1" applyBorder="1"/>
    <xf numFmtId="0" fontId="1" fillId="0" borderId="0" xfId="0" applyFont="1" applyFill="1"/>
    <xf numFmtId="1" fontId="5" fillId="0" borderId="0" xfId="5" applyNumberFormat="1" applyFont="1" applyFill="1" applyBorder="1" applyAlignment="1" applyProtection="1">
      <alignment horizontal="center" vertical="top"/>
      <protection locked="0"/>
    </xf>
    <xf numFmtId="0" fontId="10" fillId="2" borderId="0" xfId="0" applyFont="1" applyFill="1" applyBorder="1" applyAlignment="1">
      <alignment horizontal="left" vertical="top"/>
    </xf>
    <xf numFmtId="164" fontId="12" fillId="0" borderId="0" xfId="0" applyNumberFormat="1" applyFont="1" applyFill="1" applyBorder="1" applyAlignment="1">
      <alignment horizontal="center" vertical="center" wrapText="1"/>
    </xf>
    <xf numFmtId="0" fontId="12" fillId="0" borderId="2" xfId="0" applyFont="1" applyFill="1" applyBorder="1" applyAlignment="1">
      <alignment horizontal="justify" vertical="top"/>
    </xf>
    <xf numFmtId="164" fontId="12" fillId="0" borderId="2" xfId="1" applyNumberFormat="1" applyFont="1" applyFill="1" applyBorder="1" applyAlignment="1">
      <alignment horizontal="right" vertical="top"/>
    </xf>
    <xf numFmtId="164" fontId="12" fillId="0" borderId="3" xfId="1" applyNumberFormat="1" applyFont="1" applyFill="1" applyBorder="1" applyAlignment="1">
      <alignment horizontal="right" vertical="top"/>
    </xf>
    <xf numFmtId="0" fontId="12" fillId="3" borderId="2" xfId="0" applyFont="1" applyFill="1" applyBorder="1" applyAlignment="1">
      <alignment horizontal="left" vertical="top" wrapText="1"/>
    </xf>
    <xf numFmtId="164" fontId="12" fillId="3" borderId="2" xfId="0" applyNumberFormat="1" applyFont="1" applyFill="1" applyBorder="1" applyAlignment="1">
      <alignment horizontal="right" vertical="top"/>
    </xf>
    <xf numFmtId="0" fontId="12" fillId="0" borderId="4" xfId="0" applyFont="1" applyFill="1" applyBorder="1" applyAlignment="1">
      <alignment vertical="top" wrapText="1"/>
    </xf>
    <xf numFmtId="164" fontId="12" fillId="0" borderId="5" xfId="0" applyNumberFormat="1" applyFont="1" applyFill="1" applyBorder="1" applyAlignment="1">
      <alignment horizontal="right" vertical="top"/>
    </xf>
    <xf numFmtId="164" fontId="14" fillId="0" borderId="5" xfId="0" applyNumberFormat="1" applyFont="1" applyFill="1" applyBorder="1" applyAlignment="1">
      <alignment horizontal="right" vertical="top"/>
    </xf>
    <xf numFmtId="0" fontId="14" fillId="0" borderId="4" xfId="0" applyFont="1" applyFill="1" applyBorder="1" applyAlignment="1">
      <alignment horizontal="left" vertical="top" wrapText="1" indent="2"/>
    </xf>
    <xf numFmtId="164" fontId="12" fillId="3" borderId="2" xfId="0" quotePrefix="1" applyNumberFormat="1" applyFont="1" applyFill="1" applyBorder="1" applyAlignment="1">
      <alignment horizontal="right" vertical="top"/>
    </xf>
    <xf numFmtId="0" fontId="12" fillId="0" borderId="4" xfId="0" applyFont="1" applyFill="1" applyBorder="1" applyAlignment="1">
      <alignment horizontal="left" vertical="top" wrapText="1"/>
    </xf>
    <xf numFmtId="0" fontId="12" fillId="0" borderId="4" xfId="0" applyFont="1" applyFill="1" applyBorder="1" applyAlignment="1">
      <alignment horizontal="justify" vertical="top"/>
    </xf>
    <xf numFmtId="0" fontId="14" fillId="0" borderId="4" xfId="0" applyFont="1" applyFill="1" applyBorder="1" applyAlignment="1">
      <alignment vertical="top" wrapText="1"/>
    </xf>
    <xf numFmtId="0" fontId="14" fillId="0" borderId="4" xfId="0" applyFont="1" applyFill="1" applyBorder="1" applyAlignment="1">
      <alignment horizontal="justify" vertical="top" wrapText="1"/>
    </xf>
    <xf numFmtId="0" fontId="12" fillId="3" borderId="2" xfId="0" applyFont="1" applyFill="1" applyBorder="1" applyAlignment="1">
      <alignment vertical="top"/>
    </xf>
    <xf numFmtId="0" fontId="12" fillId="0" borderId="4" xfId="0" applyFont="1" applyFill="1" applyBorder="1" applyAlignment="1">
      <alignment horizontal="justify" vertical="top" wrapText="1"/>
    </xf>
    <xf numFmtId="164" fontId="12" fillId="3" borderId="2" xfId="0" applyNumberFormat="1" applyFont="1" applyFill="1" applyBorder="1" applyAlignment="1">
      <alignment horizontal="justify" vertical="top"/>
    </xf>
    <xf numFmtId="164" fontId="14" fillId="0" borderId="4" xfId="0" applyNumberFormat="1" applyFont="1" applyFill="1" applyBorder="1" applyAlignment="1">
      <alignment horizontal="justify" vertical="top" wrapText="1"/>
    </xf>
    <xf numFmtId="0" fontId="12" fillId="3" borderId="2" xfId="0" applyFont="1" applyFill="1" applyBorder="1" applyAlignment="1">
      <alignment horizontal="justify" vertical="top"/>
    </xf>
    <xf numFmtId="164" fontId="12" fillId="3" borderId="2" xfId="0" applyNumberFormat="1" applyFont="1" applyFill="1" applyBorder="1" applyAlignment="1" applyProtection="1">
      <alignment horizontal="right" vertical="top"/>
      <protection locked="0"/>
    </xf>
    <xf numFmtId="0" fontId="14" fillId="0" borderId="4"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164" fontId="12" fillId="0" borderId="5" xfId="0" applyNumberFormat="1" applyFont="1" applyFill="1" applyBorder="1" applyAlignment="1" applyProtection="1">
      <alignment horizontal="right" vertical="top"/>
    </xf>
    <xf numFmtId="3" fontId="14" fillId="0" borderId="4" xfId="0" applyNumberFormat="1" applyFont="1" applyFill="1" applyBorder="1" applyAlignment="1" applyProtection="1">
      <alignment horizontal="left" vertical="top" wrapText="1" indent="2"/>
      <protection locked="0"/>
    </xf>
    <xf numFmtId="164" fontId="12" fillId="0" borderId="5" xfId="0" applyNumberFormat="1" applyFont="1" applyFill="1" applyBorder="1" applyAlignment="1" applyProtection="1">
      <alignment horizontal="right" vertical="top"/>
      <protection locked="0"/>
    </xf>
    <xf numFmtId="0" fontId="14" fillId="0" borderId="4" xfId="0" applyFont="1" applyFill="1" applyBorder="1" applyAlignment="1" applyProtection="1">
      <alignment horizontal="justify" vertical="top"/>
      <protection locked="0"/>
    </xf>
    <xf numFmtId="164" fontId="12" fillId="3" borderId="2" xfId="3" applyNumberFormat="1" applyFont="1" applyFill="1" applyBorder="1" applyAlignment="1">
      <alignment horizontal="right" vertical="top"/>
    </xf>
    <xf numFmtId="0" fontId="12" fillId="3" borderId="2" xfId="0" applyFont="1" applyFill="1" applyBorder="1" applyAlignment="1">
      <alignment horizontal="left" vertical="top"/>
    </xf>
    <xf numFmtId="164" fontId="16" fillId="3" borderId="2" xfId="3" applyNumberFormat="1" applyFont="1" applyFill="1" applyBorder="1" applyAlignment="1">
      <alignment horizontal="right" vertical="top"/>
    </xf>
    <xf numFmtId="0" fontId="14" fillId="0" borderId="4" xfId="0" applyFont="1" applyFill="1" applyBorder="1" applyAlignment="1">
      <alignment horizontal="left" vertical="top" wrapText="1"/>
    </xf>
    <xf numFmtId="0" fontId="14" fillId="0" borderId="6" xfId="0" applyFont="1" applyFill="1" applyBorder="1" applyAlignment="1">
      <alignment horizontal="left" vertical="top" wrapText="1"/>
    </xf>
    <xf numFmtId="164" fontId="14" fillId="0" borderId="7" xfId="0" applyNumberFormat="1" applyFont="1" applyFill="1" applyBorder="1" applyAlignment="1">
      <alignment horizontal="right" vertical="top"/>
    </xf>
    <xf numFmtId="0" fontId="14" fillId="0" borderId="0" xfId="0" applyFont="1" applyFill="1"/>
    <xf numFmtId="0" fontId="3" fillId="0" borderId="0" xfId="5" applyFont="1" applyFill="1"/>
    <xf numFmtId="0" fontId="6" fillId="0" borderId="0" xfId="5" applyFont="1" applyFill="1" applyBorder="1" applyAlignment="1">
      <alignment horizontal="justify" vertical="top"/>
    </xf>
    <xf numFmtId="0" fontId="11" fillId="0" borderId="8" xfId="5" applyFont="1" applyFill="1" applyBorder="1" applyAlignment="1">
      <alignment horizontal="justify" vertical="center"/>
    </xf>
    <xf numFmtId="0" fontId="4" fillId="0" borderId="0" xfId="5" applyFont="1" applyFill="1" applyAlignment="1">
      <alignment horizontal="justify" vertical="top"/>
    </xf>
    <xf numFmtId="0" fontId="5" fillId="0" borderId="0" xfId="5" applyFont="1" applyFill="1" applyBorder="1" applyAlignment="1">
      <alignment horizontal="center" vertical="top"/>
    </xf>
    <xf numFmtId="0" fontId="19" fillId="0" borderId="0" xfId="5" applyFont="1" applyFill="1" applyBorder="1" applyAlignment="1">
      <alignment vertical="top" wrapText="1"/>
    </xf>
    <xf numFmtId="0" fontId="1" fillId="0" borderId="0" xfId="5" applyFont="1" applyFill="1" applyAlignment="1">
      <alignment horizontal="justify" vertical="top"/>
    </xf>
    <xf numFmtId="0" fontId="5" fillId="0" borderId="0" xfId="5" applyFont="1" applyFill="1" applyBorder="1" applyAlignment="1">
      <alignment horizontal="center" vertical="top" wrapText="1"/>
    </xf>
    <xf numFmtId="0" fontId="1" fillId="0" borderId="0" xfId="5" applyFont="1" applyFill="1" applyBorder="1"/>
    <xf numFmtId="0" fontId="1" fillId="0" borderId="0" xfId="5" applyFont="1" applyFill="1"/>
    <xf numFmtId="0" fontId="5" fillId="0" borderId="0" xfId="5" applyFont="1" applyFill="1" applyBorder="1" applyAlignment="1" applyProtection="1">
      <alignment horizontal="center" vertical="top"/>
      <protection locked="0"/>
    </xf>
    <xf numFmtId="0" fontId="19" fillId="0" borderId="0" xfId="5" applyFont="1" applyFill="1" applyBorder="1" applyAlignment="1" applyProtection="1">
      <alignment vertical="top" wrapText="1"/>
      <protection locked="0"/>
    </xf>
    <xf numFmtId="0" fontId="7" fillId="0" borderId="0" xfId="5" applyFont="1" applyFill="1" applyBorder="1" applyAlignment="1">
      <alignment horizontal="center" vertical="top"/>
    </xf>
    <xf numFmtId="49" fontId="5" fillId="0" borderId="0" xfId="5" applyNumberFormat="1" applyFont="1" applyFill="1" applyBorder="1" applyAlignment="1">
      <alignment horizontal="center" vertical="top"/>
    </xf>
    <xf numFmtId="3" fontId="19" fillId="0" borderId="0" xfId="5" applyNumberFormat="1" applyFont="1" applyFill="1" applyBorder="1" applyAlignment="1" applyProtection="1">
      <alignment vertical="top" wrapText="1"/>
      <protection locked="0"/>
    </xf>
    <xf numFmtId="0" fontId="4" fillId="0" borderId="0" xfId="5" applyFont="1" applyFill="1"/>
    <xf numFmtId="164" fontId="19" fillId="0" borderId="0" xfId="5" applyNumberFormat="1" applyFont="1" applyFill="1" applyBorder="1" applyAlignment="1">
      <alignment vertical="top" wrapText="1"/>
    </xf>
    <xf numFmtId="0" fontId="19" fillId="0" borderId="1" xfId="5" applyFont="1" applyFill="1" applyBorder="1" applyAlignment="1">
      <alignment vertical="top" wrapText="1"/>
    </xf>
    <xf numFmtId="0" fontId="5" fillId="0" borderId="0" xfId="5" applyFont="1" applyFill="1" applyBorder="1" applyAlignment="1">
      <alignment vertical="top"/>
    </xf>
    <xf numFmtId="0" fontId="5" fillId="0" borderId="0" xfId="5" applyFont="1" applyFill="1" applyBorder="1" applyAlignment="1">
      <alignment wrapText="1"/>
    </xf>
    <xf numFmtId="164" fontId="3" fillId="0" borderId="0" xfId="5" applyNumberFormat="1" applyFont="1" applyFill="1" applyAlignment="1">
      <alignment horizontal="right"/>
    </xf>
    <xf numFmtId="164" fontId="12" fillId="0" borderId="9" xfId="0" applyNumberFormat="1" applyFont="1" applyFill="1" applyBorder="1" applyAlignment="1">
      <alignment horizontal="right" vertical="top"/>
    </xf>
    <xf numFmtId="164" fontId="14" fillId="0" borderId="9" xfId="0" applyNumberFormat="1" applyFont="1" applyFill="1" applyBorder="1" applyAlignment="1">
      <alignment horizontal="right" vertical="top"/>
    </xf>
    <xf numFmtId="164" fontId="14" fillId="0" borderId="10" xfId="0" applyNumberFormat="1" applyFont="1" applyFill="1" applyBorder="1" applyAlignment="1">
      <alignment horizontal="right" vertical="top"/>
    </xf>
    <xf numFmtId="164" fontId="4" fillId="0" borderId="0" xfId="0" applyNumberFormat="1" applyFont="1" applyFill="1" applyAlignment="1">
      <alignment horizontal="justify" vertical="top"/>
    </xf>
    <xf numFmtId="0" fontId="1" fillId="4" borderId="0" xfId="0" applyFont="1" applyFill="1"/>
    <xf numFmtId="164" fontId="1" fillId="4" borderId="0" xfId="0" applyNumberFormat="1" applyFont="1" applyFill="1"/>
    <xf numFmtId="43" fontId="19" fillId="0" borderId="0" xfId="1" applyFont="1" applyFill="1"/>
    <xf numFmtId="3" fontId="14" fillId="0" borderId="4" xfId="0" applyNumberFormat="1" applyFont="1" applyFill="1" applyBorder="1" applyAlignment="1" applyProtection="1">
      <alignment horizontal="left" vertical="top" wrapText="1"/>
      <protection locked="0"/>
    </xf>
    <xf numFmtId="0" fontId="1" fillId="0" borderId="0" xfId="0" applyFont="1" applyFill="1" applyAlignment="1">
      <alignment vertical="top"/>
    </xf>
    <xf numFmtId="0" fontId="14" fillId="0" borderId="0" xfId="0" applyFont="1" applyFill="1" applyAlignment="1">
      <alignment vertical="top"/>
    </xf>
    <xf numFmtId="164" fontId="11" fillId="0" borderId="0" xfId="5" applyNumberFormat="1" applyFont="1" applyFill="1" applyBorder="1" applyAlignment="1">
      <alignment horizontal="right" vertical="center" indent="2"/>
    </xf>
    <xf numFmtId="164" fontId="1" fillId="0" borderId="0" xfId="0" applyNumberFormat="1" applyFont="1" applyFill="1"/>
    <xf numFmtId="0" fontId="14" fillId="4" borderId="4" xfId="0" applyFont="1" applyFill="1" applyBorder="1" applyAlignment="1">
      <alignment horizontal="left" vertical="top" wrapText="1" indent="2"/>
    </xf>
    <xf numFmtId="0" fontId="14" fillId="0" borderId="4" xfId="0" applyFont="1" applyFill="1" applyBorder="1" applyAlignment="1" applyProtection="1">
      <alignment horizontal="left" vertical="top" indent="2"/>
      <protection locked="0"/>
    </xf>
    <xf numFmtId="0" fontId="14" fillId="0" borderId="2" xfId="0" applyFont="1" applyFill="1" applyBorder="1" applyAlignment="1" applyProtection="1">
      <alignment horizontal="justify" vertical="top" wrapText="1"/>
      <protection locked="0"/>
    </xf>
    <xf numFmtId="164" fontId="14" fillId="0" borderId="2" xfId="0" applyNumberFormat="1" applyFont="1" applyFill="1" applyBorder="1" applyAlignment="1">
      <alignment horizontal="right" vertical="top"/>
    </xf>
    <xf numFmtId="0" fontId="14" fillId="4" borderId="4" xfId="0" applyFont="1" applyFill="1" applyBorder="1" applyAlignment="1">
      <alignment horizontal="justify" vertical="top" wrapText="1"/>
    </xf>
    <xf numFmtId="0" fontId="14" fillId="0" borderId="4" xfId="0" applyFont="1" applyFill="1" applyBorder="1" applyAlignment="1">
      <alignment horizontal="left" vertical="top" wrapText="1" indent="1"/>
    </xf>
    <xf numFmtId="0" fontId="14" fillId="0" borderId="2" xfId="0" applyFont="1" applyFill="1" applyBorder="1" applyAlignment="1">
      <alignment horizontal="justify" vertical="top" wrapText="1"/>
    </xf>
    <xf numFmtId="0" fontId="14" fillId="0" borderId="2" xfId="0" applyFont="1" applyFill="1" applyBorder="1" applyAlignment="1">
      <alignment horizontal="left" vertical="top" wrapText="1" indent="2"/>
    </xf>
    <xf numFmtId="0" fontId="12" fillId="3" borderId="4" xfId="0" applyFont="1" applyFill="1" applyBorder="1" applyAlignment="1">
      <alignment horizontal="left" vertical="top"/>
    </xf>
    <xf numFmtId="0" fontId="12" fillId="0" borderId="2" xfId="0" applyFont="1" applyFill="1" applyBorder="1" applyAlignment="1" applyProtection="1">
      <alignment horizontal="justify" vertical="top" wrapText="1"/>
      <protection locked="0"/>
    </xf>
    <xf numFmtId="164" fontId="16" fillId="3" borderId="5" xfId="3" applyNumberFormat="1" applyFont="1" applyFill="1" applyBorder="1" applyAlignment="1">
      <alignment horizontal="right" vertical="top"/>
    </xf>
    <xf numFmtId="0" fontId="14" fillId="6" borderId="4" xfId="0" applyFont="1" applyFill="1" applyBorder="1" applyAlignment="1">
      <alignment horizontal="left" vertical="top" wrapText="1" indent="1"/>
    </xf>
    <xf numFmtId="164" fontId="14" fillId="6" borderId="5" xfId="0" applyNumberFormat="1" applyFont="1" applyFill="1" applyBorder="1" applyAlignment="1">
      <alignment horizontal="right" vertical="top"/>
    </xf>
    <xf numFmtId="0" fontId="14" fillId="0" borderId="0" xfId="0" applyFont="1" applyFill="1" applyBorder="1" applyAlignment="1">
      <alignment vertical="top" wrapText="1"/>
    </xf>
    <xf numFmtId="0" fontId="12" fillId="3" borderId="4" xfId="0" applyFont="1" applyFill="1" applyBorder="1" applyAlignment="1">
      <alignment horizontal="left" vertical="top" wrapText="1"/>
    </xf>
    <xf numFmtId="0" fontId="12" fillId="3" borderId="4" xfId="0" applyFont="1" applyFill="1" applyBorder="1" applyAlignment="1">
      <alignment horizontal="justify" vertical="top"/>
    </xf>
    <xf numFmtId="0" fontId="12" fillId="3" borderId="4" xfId="0" applyFont="1" applyFill="1" applyBorder="1" applyAlignment="1">
      <alignment vertical="top"/>
    </xf>
    <xf numFmtId="0" fontId="14" fillId="0" borderId="2" xfId="0" applyFont="1" applyFill="1" applyBorder="1" applyAlignment="1" applyProtection="1">
      <alignment horizontal="left" vertical="top" indent="2"/>
      <protection locked="0"/>
    </xf>
    <xf numFmtId="164" fontId="12" fillId="3" borderId="4" xfId="0" applyNumberFormat="1" applyFont="1" applyFill="1" applyBorder="1" applyAlignment="1">
      <alignment horizontal="justify" vertical="top"/>
    </xf>
    <xf numFmtId="0" fontId="14" fillId="0" borderId="6" xfId="0" applyFont="1" applyFill="1" applyBorder="1" applyAlignment="1" applyProtection="1">
      <alignment horizontal="justify" vertical="top" wrapText="1"/>
      <protection locked="0"/>
    </xf>
    <xf numFmtId="164" fontId="12" fillId="3" borderId="5" xfId="0" applyNumberFormat="1" applyFont="1" applyFill="1" applyBorder="1" applyAlignment="1">
      <alignment horizontal="right" vertical="top"/>
    </xf>
    <xf numFmtId="164" fontId="12" fillId="3" borderId="5" xfId="0" applyNumberFormat="1" applyFont="1" applyFill="1" applyBorder="1" applyAlignment="1" applyProtection="1">
      <alignment horizontal="right" vertical="top"/>
      <protection locked="0"/>
    </xf>
    <xf numFmtId="164" fontId="12" fillId="3" borderId="5" xfId="3" applyNumberFormat="1" applyFont="1" applyFill="1" applyBorder="1" applyAlignment="1">
      <alignment horizontal="right" vertical="top"/>
    </xf>
    <xf numFmtId="164" fontId="12" fillId="0" borderId="2" xfId="0" applyNumberFormat="1" applyFont="1" applyFill="1" applyBorder="1" applyAlignment="1" applyProtection="1">
      <alignment horizontal="right" vertical="top"/>
      <protection locked="0"/>
    </xf>
    <xf numFmtId="164" fontId="12" fillId="3" borderId="5" xfId="0" quotePrefix="1" applyNumberFormat="1" applyFont="1" applyFill="1" applyBorder="1" applyAlignment="1">
      <alignment horizontal="right" vertical="top"/>
    </xf>
    <xf numFmtId="0" fontId="14" fillId="0" borderId="0" xfId="0" applyFont="1" applyFill="1" applyBorder="1" applyAlignment="1">
      <alignment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Fill="1" applyBorder="1" applyAlignment="1">
      <alignment vertical="top" wrapText="1"/>
    </xf>
    <xf numFmtId="164" fontId="14" fillId="0" borderId="15" xfId="0" applyNumberFormat="1" applyFont="1" applyFill="1" applyBorder="1" applyAlignment="1">
      <alignment horizontal="right" vertical="top" indent="1"/>
    </xf>
    <xf numFmtId="164" fontId="1" fillId="0" borderId="0" xfId="5" applyNumberFormat="1" applyFont="1" applyFill="1"/>
    <xf numFmtId="164" fontId="19" fillId="0" borderId="0" xfId="5" applyNumberFormat="1" applyFont="1" applyFill="1" applyBorder="1" applyAlignment="1">
      <alignment horizontal="right" vertical="center" indent="2"/>
    </xf>
    <xf numFmtId="164" fontId="19" fillId="0" borderId="1" xfId="5" applyNumberFormat="1" applyFont="1" applyFill="1" applyBorder="1" applyAlignment="1">
      <alignment horizontal="right" vertical="center" indent="2"/>
    </xf>
    <xf numFmtId="164" fontId="19" fillId="0" borderId="0" xfId="5" applyNumberFormat="1" applyFont="1" applyFill="1" applyBorder="1" applyAlignment="1">
      <alignment horizontal="right" vertical="top"/>
    </xf>
    <xf numFmtId="164" fontId="4" fillId="0" borderId="0" xfId="5" applyNumberFormat="1" applyFont="1" applyFill="1" applyAlignment="1">
      <alignment horizontal="justify" vertical="top"/>
    </xf>
    <xf numFmtId="164" fontId="19" fillId="0" borderId="0" xfId="1" applyNumberFormat="1" applyFont="1" applyFill="1" applyBorder="1" applyAlignment="1">
      <alignment horizontal="right" vertical="top" indent="2"/>
    </xf>
    <xf numFmtId="164" fontId="19" fillId="0" borderId="0" xfId="5" applyNumberFormat="1" applyFont="1" applyFill="1" applyBorder="1" applyAlignment="1">
      <alignment horizontal="right" vertical="top" indent="2"/>
    </xf>
    <xf numFmtId="164" fontId="19" fillId="0" borderId="1" xfId="5" applyNumberFormat="1" applyFont="1" applyFill="1" applyBorder="1" applyAlignment="1">
      <alignment horizontal="right" vertical="top" indent="2"/>
    </xf>
    <xf numFmtId="164" fontId="12" fillId="0" borderId="2" xfId="1" applyNumberFormat="1" applyFont="1" applyFill="1" applyBorder="1" applyAlignment="1">
      <alignment horizontal="right"/>
    </xf>
    <xf numFmtId="164" fontId="12" fillId="0" borderId="2" xfId="3" applyNumberFormat="1" applyFont="1" applyFill="1" applyBorder="1" applyAlignment="1">
      <alignment horizontal="right"/>
    </xf>
    <xf numFmtId="164" fontId="12" fillId="0" borderId="3" xfId="3" applyNumberFormat="1" applyFont="1" applyFill="1" applyBorder="1" applyAlignment="1">
      <alignment horizontal="right"/>
    </xf>
    <xf numFmtId="164" fontId="12" fillId="3" borderId="2" xfId="0" applyNumberFormat="1" applyFont="1" applyFill="1" applyBorder="1" applyAlignment="1">
      <alignment horizontal="right"/>
    </xf>
    <xf numFmtId="164" fontId="12" fillId="0" borderId="5" xfId="0" applyNumberFormat="1" applyFont="1" applyFill="1" applyBorder="1" applyAlignment="1">
      <alignment horizontal="right"/>
    </xf>
    <xf numFmtId="164" fontId="14" fillId="0" borderId="5" xfId="0" applyNumberFormat="1" applyFont="1" applyFill="1" applyBorder="1" applyAlignment="1">
      <alignment horizontal="right"/>
    </xf>
    <xf numFmtId="164" fontId="12" fillId="3" borderId="2" xfId="0" quotePrefix="1" applyNumberFormat="1" applyFont="1" applyFill="1" applyBorder="1" applyAlignment="1">
      <alignment horizontal="right"/>
    </xf>
    <xf numFmtId="164" fontId="14" fillId="0" borderId="11" xfId="0" applyNumberFormat="1" applyFont="1" applyFill="1" applyBorder="1" applyAlignment="1">
      <alignment horizontal="right"/>
    </xf>
    <xf numFmtId="164" fontId="14" fillId="0" borderId="0" xfId="1" applyNumberFormat="1" applyFont="1" applyFill="1" applyBorder="1" applyAlignment="1">
      <alignment horizontal="right" wrapText="1"/>
    </xf>
    <xf numFmtId="164" fontId="12" fillId="3" borderId="2" xfId="0" applyNumberFormat="1" applyFont="1" applyFill="1" applyBorder="1" applyAlignment="1" applyProtection="1">
      <alignment horizontal="right"/>
      <protection locked="0"/>
    </xf>
    <xf numFmtId="164" fontId="12" fillId="0" borderId="5" xfId="0" applyNumberFormat="1" applyFont="1" applyFill="1" applyBorder="1" applyAlignment="1" applyProtection="1">
      <alignment horizontal="right"/>
    </xf>
    <xf numFmtId="164" fontId="12" fillId="0" borderId="5" xfId="0" applyNumberFormat="1" applyFont="1" applyFill="1" applyBorder="1" applyAlignment="1" applyProtection="1">
      <alignment horizontal="right"/>
      <protection locked="0"/>
    </xf>
    <xf numFmtId="164" fontId="14" fillId="0" borderId="2" xfId="0" applyNumberFormat="1" applyFont="1" applyFill="1" applyBorder="1" applyAlignment="1"/>
    <xf numFmtId="164" fontId="14" fillId="0" borderId="12" xfId="0" applyNumberFormat="1" applyFont="1" applyFill="1" applyBorder="1" applyAlignment="1">
      <alignment horizontal="right"/>
    </xf>
    <xf numFmtId="164" fontId="12" fillId="0" borderId="11" xfId="0" applyNumberFormat="1" applyFont="1" applyFill="1" applyBorder="1" applyAlignment="1">
      <alignment horizontal="right"/>
    </xf>
    <xf numFmtId="164" fontId="14" fillId="0" borderId="5" xfId="0" applyNumberFormat="1" applyFont="1" applyFill="1" applyBorder="1" applyAlignment="1" applyProtection="1">
      <alignment horizontal="right"/>
    </xf>
    <xf numFmtId="164" fontId="14" fillId="0" borderId="5" xfId="0" applyNumberFormat="1" applyFont="1" applyFill="1" applyBorder="1" applyAlignment="1" applyProtection="1">
      <alignment horizontal="right"/>
      <protection locked="0"/>
    </xf>
    <xf numFmtId="164" fontId="12" fillId="3" borderId="2" xfId="3" applyNumberFormat="1" applyFont="1" applyFill="1" applyBorder="1" applyAlignment="1">
      <alignment horizontal="right"/>
    </xf>
    <xf numFmtId="0" fontId="21" fillId="0" borderId="8" xfId="0" applyFont="1" applyBorder="1"/>
    <xf numFmtId="0" fontId="21" fillId="0" borderId="8" xfId="0" applyFont="1" applyBorder="1" applyAlignment="1">
      <alignment horizontal="right"/>
    </xf>
    <xf numFmtId="0" fontId="22" fillId="0" borderId="0" xfId="0" applyFont="1" applyAlignment="1">
      <alignment wrapText="1"/>
    </xf>
    <xf numFmtId="4" fontId="22" fillId="0" borderId="0" xfId="0" applyNumberFormat="1" applyFont="1" applyAlignment="1">
      <alignment horizontal="right"/>
    </xf>
    <xf numFmtId="4" fontId="22" fillId="0" borderId="0" xfId="0" applyNumberFormat="1" applyFont="1" applyAlignment="1">
      <alignment horizontal="right" wrapText="1"/>
    </xf>
    <xf numFmtId="0" fontId="22" fillId="0" borderId="0" xfId="0" applyFont="1" applyAlignment="1">
      <alignment horizontal="right"/>
    </xf>
    <xf numFmtId="0" fontId="22" fillId="0" borderId="16" xfId="0" applyFont="1" applyBorder="1" applyAlignment="1">
      <alignment wrapText="1"/>
    </xf>
    <xf numFmtId="4" fontId="22" fillId="0" borderId="16" xfId="0" applyNumberFormat="1" applyFont="1" applyBorder="1" applyAlignment="1">
      <alignment horizontal="right"/>
    </xf>
    <xf numFmtId="0" fontId="22" fillId="0" borderId="16" xfId="0" applyFont="1" applyBorder="1" applyAlignment="1">
      <alignment horizontal="right"/>
    </xf>
    <xf numFmtId="0" fontId="22" fillId="0" borderId="1" xfId="0" applyFont="1" applyBorder="1" applyAlignment="1">
      <alignment wrapText="1"/>
    </xf>
    <xf numFmtId="0" fontId="22" fillId="0" borderId="1" xfId="0" applyFont="1" applyBorder="1" applyAlignment="1">
      <alignment horizontal="right"/>
    </xf>
    <xf numFmtId="0" fontId="4" fillId="0" borderId="0" xfId="0" applyFont="1"/>
    <xf numFmtId="4" fontId="21" fillId="0" borderId="0" xfId="0" applyNumberFormat="1" applyFont="1" applyAlignment="1">
      <alignment horizontal="right"/>
    </xf>
    <xf numFmtId="4" fontId="22" fillId="0" borderId="0" xfId="0" applyNumberFormat="1" applyFont="1" applyAlignment="1">
      <alignment horizontal="right" vertical="top" wrapText="1"/>
    </xf>
    <xf numFmtId="0" fontId="22" fillId="0" borderId="0" xfId="0" applyFont="1" applyAlignment="1">
      <alignment horizontal="right" vertical="top" wrapText="1"/>
    </xf>
    <xf numFmtId="0" fontId="22" fillId="0" borderId="16" xfId="0" applyFont="1" applyBorder="1" applyAlignment="1">
      <alignment horizontal="right" vertical="top" wrapText="1"/>
    </xf>
    <xf numFmtId="164" fontId="0" fillId="0" borderId="0" xfId="0" applyNumberFormat="1"/>
    <xf numFmtId="164" fontId="3" fillId="0" borderId="0" xfId="0" applyNumberFormat="1" applyFont="1"/>
    <xf numFmtId="164" fontId="21" fillId="0" borderId="8" xfId="0" applyNumberFormat="1" applyFont="1" applyBorder="1" applyAlignment="1">
      <alignment horizontal="right"/>
    </xf>
    <xf numFmtId="164" fontId="21" fillId="0" borderId="8" xfId="0" applyNumberFormat="1" applyFont="1" applyBorder="1" applyAlignment="1">
      <alignment horizontal="right" wrapText="1"/>
    </xf>
    <xf numFmtId="164" fontId="22" fillId="0" borderId="0" xfId="0" applyNumberFormat="1" applyFont="1" applyAlignment="1">
      <alignment horizontal="right"/>
    </xf>
    <xf numFmtId="164" fontId="22" fillId="0" borderId="0" xfId="0" applyNumberFormat="1" applyFont="1" applyAlignment="1">
      <alignment horizontal="right" wrapText="1"/>
    </xf>
    <xf numFmtId="164" fontId="22" fillId="0" borderId="16" xfId="0" applyNumberFormat="1" applyFont="1" applyBorder="1" applyAlignment="1">
      <alignment horizontal="right"/>
    </xf>
    <xf numFmtId="164" fontId="22" fillId="0" borderId="16" xfId="0" applyNumberFormat="1" applyFont="1" applyBorder="1" applyAlignment="1">
      <alignment horizontal="right" wrapText="1"/>
    </xf>
    <xf numFmtId="164" fontId="22" fillId="0" borderId="1" xfId="0" applyNumberFormat="1" applyFont="1" applyBorder="1" applyAlignment="1">
      <alignment horizontal="right"/>
    </xf>
    <xf numFmtId="164" fontId="22" fillId="0" borderId="1" xfId="0" applyNumberFormat="1" applyFont="1" applyBorder="1" applyAlignment="1">
      <alignment horizontal="right" wrapText="1"/>
    </xf>
    <xf numFmtId="0" fontId="5" fillId="0" borderId="0" xfId="0" applyFont="1" applyAlignment="1">
      <alignment wrapText="1"/>
    </xf>
    <xf numFmtId="0" fontId="5" fillId="0" borderId="16" xfId="0" applyFont="1" applyBorder="1" applyAlignment="1">
      <alignment wrapText="1"/>
    </xf>
    <xf numFmtId="164" fontId="22" fillId="0" borderId="0" xfId="0" applyNumberFormat="1" applyFont="1" applyAlignment="1">
      <alignment horizontal="right" vertical="top" wrapText="1"/>
    </xf>
    <xf numFmtId="4" fontId="22" fillId="7" borderId="0" xfId="0" applyNumberFormat="1" applyFont="1" applyFill="1" applyAlignment="1">
      <alignment horizontal="right"/>
    </xf>
    <xf numFmtId="4" fontId="22" fillId="0" borderId="0" xfId="0" applyNumberFormat="1" applyFont="1" applyFill="1" applyAlignment="1">
      <alignment horizontal="right"/>
    </xf>
    <xf numFmtId="0" fontId="19" fillId="0" borderId="0" xfId="5" applyFont="1" applyFill="1" applyBorder="1" applyAlignment="1">
      <alignment wrapText="1"/>
    </xf>
    <xf numFmtId="0" fontId="19" fillId="0" borderId="0" xfId="5" applyFont="1" applyFill="1" applyBorder="1" applyAlignment="1">
      <alignment horizontal="left" wrapText="1"/>
    </xf>
    <xf numFmtId="0" fontId="10" fillId="5" borderId="0" xfId="5" applyFont="1" applyFill="1" applyBorder="1" applyAlignment="1">
      <alignment horizontal="left" vertical="center" wrapText="1"/>
    </xf>
    <xf numFmtId="0" fontId="11" fillId="0" borderId="0" xfId="5" applyFont="1" applyBorder="1" applyAlignment="1">
      <alignment horizontal="center" vertical="center" wrapText="1"/>
    </xf>
    <xf numFmtId="0" fontId="11" fillId="0" borderId="1" xfId="5" applyFont="1" applyBorder="1" applyAlignment="1">
      <alignment horizontal="center" vertical="center" wrapText="1"/>
    </xf>
    <xf numFmtId="0" fontId="11" fillId="0" borderId="0" xfId="5" applyFont="1" applyBorder="1" applyAlignment="1">
      <alignment horizontal="center" vertical="top" wrapText="1"/>
    </xf>
    <xf numFmtId="0" fontId="11" fillId="0" borderId="1" xfId="5" applyFont="1" applyBorder="1" applyAlignment="1">
      <alignment horizontal="center" vertical="top" wrapText="1"/>
    </xf>
    <xf numFmtId="164" fontId="11" fillId="0" borderId="0" xfId="5" applyNumberFormat="1" applyFont="1" applyFill="1" applyBorder="1" applyAlignment="1">
      <alignment horizontal="center" vertical="top" wrapText="1"/>
    </xf>
    <xf numFmtId="164" fontId="11" fillId="0" borderId="1" xfId="5" applyNumberFormat="1" applyFont="1" applyFill="1" applyBorder="1" applyAlignment="1">
      <alignment horizontal="center" vertical="top" wrapText="1"/>
    </xf>
    <xf numFmtId="0" fontId="11" fillId="0" borderId="0" xfId="5" applyFont="1" applyFill="1" applyBorder="1" applyAlignment="1">
      <alignment horizontal="center" vertical="top" wrapText="1"/>
    </xf>
    <xf numFmtId="0" fontId="11" fillId="0" borderId="1" xfId="5" applyFont="1" applyFill="1" applyBorder="1" applyAlignment="1">
      <alignment horizontal="center" vertical="top" wrapText="1"/>
    </xf>
    <xf numFmtId="0" fontId="19" fillId="0" borderId="0" xfId="5" applyFont="1" applyFill="1" applyBorder="1" applyAlignment="1">
      <alignment horizontal="left" vertical="top" wrapText="1"/>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Fill="1" applyBorder="1"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8" fillId="2" borderId="1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4" xfId="0" applyFont="1" applyFill="1" applyBorder="1" applyAlignment="1">
      <alignment horizontal="left" vertical="top"/>
    </xf>
    <xf numFmtId="0" fontId="8" fillId="2" borderId="0" xfId="0" applyFont="1" applyFill="1" applyBorder="1" applyAlignment="1">
      <alignment horizontal="left" vertical="top"/>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3" xfId="0" applyFont="1" applyFill="1" applyBorder="1" applyAlignment="1">
      <alignment horizontal="center" vertical="center"/>
    </xf>
    <xf numFmtId="164" fontId="12" fillId="0" borderId="13" xfId="0" applyNumberFormat="1" applyFont="1" applyFill="1" applyBorder="1" applyAlignment="1">
      <alignment horizontal="center" vertical="center" wrapText="1"/>
    </xf>
    <xf numFmtId="0" fontId="14" fillId="0" borderId="0" xfId="0" applyFont="1" applyFill="1" applyBorder="1" applyAlignment="1">
      <alignment horizontal="justify" vertical="top" wrapText="1"/>
    </xf>
    <xf numFmtId="164" fontId="14" fillId="8" borderId="5" xfId="0" applyNumberFormat="1" applyFont="1" applyFill="1" applyBorder="1" applyAlignment="1">
      <alignment horizontal="right"/>
    </xf>
  </cellXfs>
  <cellStyles count="6">
    <cellStyle name="Millares" xfId="1" builtinId="3"/>
    <cellStyle name="Millares 2" xfId="2"/>
    <cellStyle name="Millares 2 2" xfId="3"/>
    <cellStyle name="Normal" xfId="0" builtinId="0"/>
    <cellStyle name="Normal 2" xfId="4"/>
    <cellStyle name="Normal 2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U144"/>
  <sheetViews>
    <sheetView tabSelected="1" zoomScale="130" zoomScaleNormal="130" workbookViewId="0">
      <selection activeCell="B13" sqref="B13"/>
    </sheetView>
  </sheetViews>
  <sheetFormatPr baseColWidth="10" defaultRowHeight="14.25"/>
  <cols>
    <col min="1" max="1" width="5.5703125" style="44" customWidth="1"/>
    <col min="2" max="2" width="54.85546875" style="44" customWidth="1"/>
    <col min="3" max="3" width="12.28515625" style="44" bestFit="1" customWidth="1"/>
    <col min="4" max="4" width="12.7109375" style="44" customWidth="1"/>
    <col min="5" max="5" width="10.42578125" style="44" bestFit="1" customWidth="1"/>
    <col min="6" max="16384" width="11.42578125" style="44"/>
  </cols>
  <sheetData>
    <row r="2" spans="1:7" ht="33" customHeight="1">
      <c r="B2" s="167" t="s">
        <v>201</v>
      </c>
      <c r="C2" s="167"/>
      <c r="D2" s="167"/>
      <c r="E2" s="167"/>
    </row>
    <row r="3" spans="1:7" ht="14.25" customHeight="1">
      <c r="B3" s="168" t="s">
        <v>128</v>
      </c>
      <c r="C3" s="170" t="s">
        <v>199</v>
      </c>
      <c r="D3" s="174" t="s">
        <v>200</v>
      </c>
      <c r="E3" s="172" t="s">
        <v>124</v>
      </c>
    </row>
    <row r="4" spans="1:7" ht="18.75" customHeight="1" thickBot="1">
      <c r="B4" s="169"/>
      <c r="C4" s="171"/>
      <c r="D4" s="175"/>
      <c r="E4" s="173"/>
    </row>
    <row r="5" spans="1:7" s="47" customFormat="1" ht="18.75" customHeight="1">
      <c r="A5" s="45"/>
      <c r="B5" s="46" t="s">
        <v>129</v>
      </c>
      <c r="C5" s="75">
        <v>317076.80263998499</v>
      </c>
      <c r="D5" s="75">
        <v>164934.98460371001</v>
      </c>
      <c r="E5" s="75">
        <v>52.017360850891478</v>
      </c>
    </row>
    <row r="6" spans="1:7" s="47" customFormat="1" ht="14.25" customHeight="1">
      <c r="A6" s="45"/>
      <c r="B6" s="49" t="s">
        <v>202</v>
      </c>
      <c r="C6" s="113">
        <v>63873.280645000006</v>
      </c>
      <c r="D6" s="113">
        <v>34205.152232</v>
      </c>
      <c r="E6" s="109">
        <v>53.551581955071505</v>
      </c>
      <c r="F6" s="112"/>
      <c r="G6" s="112"/>
    </row>
    <row r="7" spans="1:7" s="50" customFormat="1" ht="16.5" customHeight="1">
      <c r="A7" s="48"/>
      <c r="B7" s="49" t="s">
        <v>64</v>
      </c>
      <c r="C7" s="114">
        <v>51871.994991</v>
      </c>
      <c r="D7" s="114">
        <v>25218.675853440003</v>
      </c>
      <c r="E7" s="109">
        <v>48.617131185749741</v>
      </c>
      <c r="F7" s="112"/>
      <c r="G7" s="112"/>
    </row>
    <row r="8" spans="1:7" s="52" customFormat="1" ht="15.75" customHeight="1">
      <c r="A8" s="51"/>
      <c r="B8" s="49" t="s">
        <v>188</v>
      </c>
      <c r="C8" s="114">
        <v>43499.949688000001</v>
      </c>
      <c r="D8" s="114">
        <v>26099.969826</v>
      </c>
      <c r="E8" s="109">
        <v>60.000000030344857</v>
      </c>
      <c r="F8" s="112"/>
      <c r="G8" s="112"/>
    </row>
    <row r="9" spans="1:7" s="53" customFormat="1" ht="15" customHeight="1">
      <c r="A9" s="48"/>
      <c r="B9" s="49" t="s">
        <v>87</v>
      </c>
      <c r="C9" s="114">
        <v>18821.205682</v>
      </c>
      <c r="D9" s="114">
        <v>8442.5424490000005</v>
      </c>
      <c r="E9" s="109">
        <v>44.856544217431185</v>
      </c>
      <c r="F9" s="112"/>
      <c r="G9" s="112"/>
    </row>
    <row r="10" spans="1:7" s="53" customFormat="1" ht="15" customHeight="1">
      <c r="A10" s="48"/>
      <c r="B10" s="49" t="s">
        <v>130</v>
      </c>
      <c r="C10" s="114">
        <v>15855.7</v>
      </c>
      <c r="D10" s="114">
        <v>4723.3146080000006</v>
      </c>
      <c r="E10" s="109">
        <v>29.789379264239361</v>
      </c>
      <c r="F10" s="111"/>
      <c r="G10" s="112"/>
    </row>
    <row r="11" spans="1:7" s="53" customFormat="1" ht="22.5">
      <c r="A11" s="56"/>
      <c r="B11" s="49" t="s">
        <v>131</v>
      </c>
      <c r="C11" s="114">
        <v>10000.008571999999</v>
      </c>
      <c r="D11" s="114">
        <v>5022.1229369999992</v>
      </c>
      <c r="E11" s="109">
        <v>50.221186320399077</v>
      </c>
      <c r="F11" s="112"/>
      <c r="G11" s="112"/>
    </row>
    <row r="12" spans="1:7" s="53" customFormat="1" ht="15" customHeight="1">
      <c r="A12" s="56"/>
      <c r="B12" s="49" t="s">
        <v>72</v>
      </c>
      <c r="C12" s="114">
        <v>8500</v>
      </c>
      <c r="D12" s="114">
        <v>3591.6114229999998</v>
      </c>
      <c r="E12" s="109">
        <v>42.254252035294115</v>
      </c>
      <c r="F12" s="112"/>
      <c r="G12" s="112"/>
    </row>
    <row r="13" spans="1:7" s="53" customFormat="1" ht="13.5" customHeight="1">
      <c r="A13" s="48"/>
      <c r="B13" s="49" t="s">
        <v>132</v>
      </c>
      <c r="C13" s="114">
        <v>8490.9</v>
      </c>
      <c r="D13" s="114">
        <v>5353.7185300000001</v>
      </c>
      <c r="E13" s="109">
        <v>63.052427068979732</v>
      </c>
      <c r="F13" s="112"/>
      <c r="G13" s="112"/>
    </row>
    <row r="14" spans="1:7" s="53" customFormat="1" ht="12.75" customHeight="1">
      <c r="A14" s="51"/>
      <c r="B14" s="49" t="s">
        <v>143</v>
      </c>
      <c r="C14" s="114">
        <v>7351.0297149999997</v>
      </c>
      <c r="D14" s="114">
        <v>3675.5148479999998</v>
      </c>
      <c r="E14" s="109">
        <v>49.999999870766402</v>
      </c>
      <c r="F14" s="112"/>
      <c r="G14" s="112"/>
    </row>
    <row r="15" spans="1:7" s="53" customFormat="1" ht="15.75" customHeight="1">
      <c r="A15" s="48"/>
      <c r="B15" s="49" t="s">
        <v>89</v>
      </c>
      <c r="C15" s="114">
        <v>6411.0943180000004</v>
      </c>
      <c r="D15" s="114">
        <v>3074.0661150000001</v>
      </c>
      <c r="E15" s="109">
        <v>47.949163785800977</v>
      </c>
      <c r="F15" s="112"/>
      <c r="G15" s="112"/>
    </row>
    <row r="16" spans="1:7" s="53" customFormat="1" ht="15.75" customHeight="1">
      <c r="A16" s="51"/>
      <c r="B16" s="49" t="s">
        <v>95</v>
      </c>
      <c r="C16" s="114">
        <v>5999.3103119999996</v>
      </c>
      <c r="D16" s="114">
        <v>3599.5862040000002</v>
      </c>
      <c r="E16" s="109">
        <v>60.000000280032197</v>
      </c>
      <c r="F16" s="112"/>
      <c r="G16" s="112"/>
    </row>
    <row r="17" spans="1:7" s="53" customFormat="1" ht="24" customHeight="1">
      <c r="A17" s="48"/>
      <c r="B17" s="49" t="s">
        <v>146</v>
      </c>
      <c r="C17" s="114">
        <v>5834.2698792849997</v>
      </c>
      <c r="D17" s="114">
        <v>2917.13494545</v>
      </c>
      <c r="E17" s="109">
        <v>50.000000099541161</v>
      </c>
      <c r="F17" s="112"/>
      <c r="G17" s="112"/>
    </row>
    <row r="18" spans="1:7" s="53" customFormat="1" ht="25.5" customHeight="1">
      <c r="A18" s="48"/>
      <c r="B18" s="49" t="s">
        <v>189</v>
      </c>
      <c r="C18" s="114">
        <v>5000</v>
      </c>
      <c r="D18" s="114">
        <v>4439</v>
      </c>
      <c r="E18" s="109">
        <v>88.78</v>
      </c>
      <c r="F18" s="112"/>
      <c r="G18" s="112"/>
    </row>
    <row r="19" spans="1:7" s="53" customFormat="1" ht="15.75" customHeight="1">
      <c r="A19" s="48"/>
      <c r="B19" s="49" t="s">
        <v>84</v>
      </c>
      <c r="C19" s="114">
        <v>4083.8</v>
      </c>
      <c r="D19" s="114">
        <v>2508.6522300000001</v>
      </c>
      <c r="E19" s="109">
        <v>61.429360644497777</v>
      </c>
      <c r="F19" s="112"/>
      <c r="G19" s="112"/>
    </row>
    <row r="20" spans="1:7" s="53" customFormat="1" ht="15.75" customHeight="1">
      <c r="A20" s="56"/>
      <c r="B20" s="49" t="s">
        <v>92</v>
      </c>
      <c r="C20" s="114">
        <v>3879.05</v>
      </c>
      <c r="D20" s="114">
        <v>1840.378093</v>
      </c>
      <c r="E20" s="109">
        <v>47.444041530787175</v>
      </c>
      <c r="F20" s="112"/>
      <c r="G20" s="112"/>
    </row>
    <row r="21" spans="1:7" s="53" customFormat="1" ht="15.75" customHeight="1">
      <c r="A21" s="48"/>
      <c r="B21" s="49" t="s">
        <v>74</v>
      </c>
      <c r="C21" s="114">
        <v>3566.0400199999999</v>
      </c>
      <c r="D21" s="114">
        <v>1980.2603859999999</v>
      </c>
      <c r="E21" s="109">
        <v>55.531075784169126</v>
      </c>
      <c r="F21" s="112"/>
      <c r="G21" s="112"/>
    </row>
    <row r="22" spans="1:7" s="53" customFormat="1" ht="15.75" customHeight="1">
      <c r="A22" s="48"/>
      <c r="B22" s="49" t="s">
        <v>207</v>
      </c>
      <c r="C22" s="114">
        <v>3377.7</v>
      </c>
      <c r="D22" s="114">
        <v>1638.1289870000001</v>
      </c>
      <c r="E22" s="109">
        <v>48.498356485182228</v>
      </c>
      <c r="F22" s="112"/>
      <c r="G22" s="112"/>
    </row>
    <row r="23" spans="1:7" s="53" customFormat="1" ht="15.75" customHeight="1">
      <c r="A23" s="48"/>
      <c r="B23" s="49" t="s">
        <v>153</v>
      </c>
      <c r="C23" s="114">
        <v>3141.1374350000001</v>
      </c>
      <c r="D23" s="114">
        <v>1813.3786308000001</v>
      </c>
      <c r="E23" s="109">
        <v>57.729999668097939</v>
      </c>
      <c r="F23" s="112"/>
      <c r="G23" s="112"/>
    </row>
    <row r="24" spans="1:7" s="53" customFormat="1" ht="24.75" customHeight="1">
      <c r="A24" s="48"/>
      <c r="B24" s="49" t="s">
        <v>137</v>
      </c>
      <c r="C24" s="114">
        <v>2891.0576000000001</v>
      </c>
      <c r="D24" s="114">
        <v>1209.908285</v>
      </c>
      <c r="E24" s="109">
        <v>41.850023500050639</v>
      </c>
      <c r="F24" s="112"/>
      <c r="G24" s="112"/>
    </row>
    <row r="25" spans="1:7" s="53" customFormat="1" ht="13.5" customHeight="1">
      <c r="A25" s="54"/>
      <c r="B25" s="58" t="s">
        <v>42</v>
      </c>
      <c r="C25" s="114">
        <v>2884.1175950000002</v>
      </c>
      <c r="D25" s="114">
        <v>1518.5335230000001</v>
      </c>
      <c r="E25" s="109">
        <v>52.651581392956345</v>
      </c>
      <c r="F25" s="112"/>
      <c r="G25" s="112"/>
    </row>
    <row r="26" spans="1:7" s="53" customFormat="1" ht="22.5" customHeight="1">
      <c r="A26" s="48"/>
      <c r="B26" s="49" t="s">
        <v>144</v>
      </c>
      <c r="C26" s="114">
        <v>2687.2413969999998</v>
      </c>
      <c r="D26" s="114">
        <v>966.53451199999995</v>
      </c>
      <c r="E26" s="109">
        <v>35.967535818666164</v>
      </c>
      <c r="F26" s="112"/>
      <c r="G26" s="112"/>
    </row>
    <row r="27" spans="1:7" s="59" customFormat="1" ht="16.5" customHeight="1">
      <c r="A27" s="56"/>
      <c r="B27" s="49" t="s">
        <v>93</v>
      </c>
      <c r="C27" s="114">
        <v>2564</v>
      </c>
      <c r="D27" s="114">
        <v>635.50340400000005</v>
      </c>
      <c r="E27" s="109">
        <v>24.785624180967243</v>
      </c>
      <c r="F27" s="112"/>
      <c r="G27" s="112"/>
    </row>
    <row r="28" spans="1:7" s="53" customFormat="1" ht="12.75">
      <c r="A28" s="56"/>
      <c r="B28" s="49" t="s">
        <v>157</v>
      </c>
      <c r="C28" s="114">
        <v>2400.9158130000001</v>
      </c>
      <c r="D28" s="114">
        <v>305.32290599999999</v>
      </c>
      <c r="E28" s="109">
        <v>12.716935110627304</v>
      </c>
      <c r="F28" s="112"/>
      <c r="G28" s="112"/>
    </row>
    <row r="29" spans="1:7" s="53" customFormat="1" ht="12.75">
      <c r="A29" s="8"/>
      <c r="B29" s="60" t="s">
        <v>38</v>
      </c>
      <c r="C29" s="114">
        <v>2158.5173460000001</v>
      </c>
      <c r="D29" s="114">
        <v>1766.2122139999999</v>
      </c>
      <c r="E29" s="109">
        <v>81.825249969522361</v>
      </c>
      <c r="F29" s="112"/>
      <c r="G29" s="112"/>
    </row>
    <row r="30" spans="1:7" s="53" customFormat="1" ht="12.75">
      <c r="A30" s="8"/>
      <c r="B30" s="60" t="s">
        <v>158</v>
      </c>
      <c r="C30" s="114">
        <v>1986.4</v>
      </c>
      <c r="D30" s="114">
        <v>1081.4324260000001</v>
      </c>
      <c r="E30" s="109">
        <v>54.441825714861061</v>
      </c>
      <c r="F30" s="112"/>
      <c r="G30" s="112"/>
    </row>
    <row r="31" spans="1:7" s="53" customFormat="1" ht="22.5">
      <c r="A31" s="57"/>
      <c r="B31" s="49" t="s">
        <v>154</v>
      </c>
      <c r="C31" s="114">
        <v>1980</v>
      </c>
      <c r="D31" s="114">
        <v>254.38578000000001</v>
      </c>
      <c r="E31" s="109">
        <v>12.847766666666669</v>
      </c>
      <c r="F31" s="112"/>
      <c r="G31" s="112"/>
    </row>
    <row r="32" spans="1:7" s="53" customFormat="1" ht="26.25" customHeight="1">
      <c r="A32" s="54"/>
      <c r="B32" s="58" t="s">
        <v>44</v>
      </c>
      <c r="C32" s="114">
        <v>1950.3786379999999</v>
      </c>
      <c r="D32" s="114">
        <v>1502.6702580000001</v>
      </c>
      <c r="E32" s="109">
        <v>77.045053135984986</v>
      </c>
      <c r="F32" s="112"/>
      <c r="G32" s="112"/>
    </row>
    <row r="33" spans="1:7" s="53" customFormat="1" ht="12.75">
      <c r="A33" s="48"/>
      <c r="B33" s="49" t="s">
        <v>133</v>
      </c>
      <c r="C33" s="114">
        <v>1816.3638990000002</v>
      </c>
      <c r="D33" s="114">
        <v>281.61450600000001</v>
      </c>
      <c r="E33" s="109">
        <v>15.504299890294174</v>
      </c>
      <c r="F33" s="112"/>
      <c r="G33" s="112"/>
    </row>
    <row r="34" spans="1:7" s="53" customFormat="1" ht="12.75">
      <c r="A34" s="48"/>
      <c r="B34" s="49" t="s">
        <v>76</v>
      </c>
      <c r="C34" s="114">
        <v>1796</v>
      </c>
      <c r="D34" s="114">
        <v>1796</v>
      </c>
      <c r="E34" s="109">
        <v>100</v>
      </c>
      <c r="F34" s="112"/>
      <c r="G34" s="112"/>
    </row>
    <row r="35" spans="1:7" s="53" customFormat="1" ht="17.25" customHeight="1">
      <c r="A35" s="54"/>
      <c r="B35" s="55" t="s">
        <v>46</v>
      </c>
      <c r="C35" s="114">
        <v>1700</v>
      </c>
      <c r="D35" s="114">
        <v>1647.046212</v>
      </c>
      <c r="E35" s="109">
        <v>96.885071294117637</v>
      </c>
      <c r="F35" s="112"/>
      <c r="G35" s="112"/>
    </row>
    <row r="36" spans="1:7" s="53" customFormat="1" ht="18" customHeight="1">
      <c r="A36" s="48"/>
      <c r="B36" s="49" t="s">
        <v>78</v>
      </c>
      <c r="C36" s="114">
        <v>1512.4</v>
      </c>
      <c r="D36" s="114">
        <v>1080.177576</v>
      </c>
      <c r="E36" s="109">
        <v>71.421421317111879</v>
      </c>
      <c r="F36" s="112"/>
      <c r="G36" s="112"/>
    </row>
    <row r="37" spans="1:7" s="53" customFormat="1" ht="12.75">
      <c r="A37" s="54"/>
      <c r="B37" s="55" t="s">
        <v>142</v>
      </c>
      <c r="C37" s="114">
        <v>1475.1135420000001</v>
      </c>
      <c r="D37" s="114">
        <v>151.11095</v>
      </c>
      <c r="E37" s="109">
        <v>10.244021609015912</v>
      </c>
      <c r="F37" s="112"/>
      <c r="G37" s="112"/>
    </row>
    <row r="38" spans="1:7" s="53" customFormat="1" ht="12.75">
      <c r="A38" s="57"/>
      <c r="B38" s="49" t="s">
        <v>159</v>
      </c>
      <c r="C38" s="114">
        <v>1393.0519999999999</v>
      </c>
      <c r="D38" s="114">
        <v>632.30242799999996</v>
      </c>
      <c r="E38" s="109">
        <v>45.389721848143502</v>
      </c>
      <c r="F38" s="112"/>
      <c r="G38" s="112"/>
    </row>
    <row r="39" spans="1:7" s="53" customFormat="1" ht="24.75" customHeight="1">
      <c r="A39" s="56"/>
      <c r="B39" s="49" t="s">
        <v>75</v>
      </c>
      <c r="C39" s="114">
        <v>1341</v>
      </c>
      <c r="D39" s="114">
        <v>1391</v>
      </c>
      <c r="E39" s="109">
        <v>103.72856077554064</v>
      </c>
      <c r="F39" s="112"/>
      <c r="G39" s="112"/>
    </row>
    <row r="40" spans="1:7" s="53" customFormat="1" ht="12.75">
      <c r="A40" s="48"/>
      <c r="B40" s="49" t="s">
        <v>152</v>
      </c>
      <c r="C40" s="114">
        <v>1299.95</v>
      </c>
      <c r="D40" s="114">
        <v>605.34922700000004</v>
      </c>
      <c r="E40" s="109">
        <v>46.567116196776801</v>
      </c>
      <c r="F40" s="112"/>
      <c r="G40" s="112"/>
    </row>
    <row r="41" spans="1:7" s="53" customFormat="1" ht="12.75">
      <c r="A41" s="48"/>
      <c r="B41" s="49" t="s">
        <v>121</v>
      </c>
      <c r="C41" s="114">
        <v>1050</v>
      </c>
      <c r="D41" s="114">
        <v>1050</v>
      </c>
      <c r="E41" s="109">
        <v>100</v>
      </c>
      <c r="F41" s="112"/>
      <c r="G41" s="112"/>
    </row>
    <row r="42" spans="1:7" s="53" customFormat="1" ht="16.5" customHeight="1">
      <c r="A42" s="48"/>
      <c r="B42" s="49" t="s">
        <v>86</v>
      </c>
      <c r="C42" s="114">
        <v>1005</v>
      </c>
      <c r="D42" s="114">
        <v>715.64867800000002</v>
      </c>
      <c r="E42" s="109">
        <v>71.208823681592037</v>
      </c>
      <c r="F42" s="112"/>
      <c r="G42" s="112"/>
    </row>
    <row r="43" spans="1:7" s="53" customFormat="1" ht="15.75" customHeight="1">
      <c r="A43" s="48"/>
      <c r="B43" s="49" t="s">
        <v>67</v>
      </c>
      <c r="C43" s="114">
        <v>1000</v>
      </c>
      <c r="D43" s="114">
        <v>821.80674399999998</v>
      </c>
      <c r="E43" s="109">
        <v>82.180674400000001</v>
      </c>
      <c r="F43" s="112"/>
      <c r="G43" s="112"/>
    </row>
    <row r="44" spans="1:7" s="53" customFormat="1" ht="15.75" customHeight="1">
      <c r="A44" s="48"/>
      <c r="B44" s="49" t="s">
        <v>45</v>
      </c>
      <c r="C44" s="114">
        <v>831.47158999999999</v>
      </c>
      <c r="D44" s="114">
        <v>678.2</v>
      </c>
      <c r="E44" s="109">
        <v>81.56622645399105</v>
      </c>
      <c r="F44" s="112"/>
      <c r="G44" s="112"/>
    </row>
    <row r="45" spans="1:7" s="53" customFormat="1" ht="15.75" customHeight="1">
      <c r="A45" s="48"/>
      <c r="B45" s="49" t="s">
        <v>119</v>
      </c>
      <c r="C45" s="114">
        <v>772.5</v>
      </c>
      <c r="D45" s="114">
        <v>389.263845</v>
      </c>
      <c r="E45" s="109">
        <v>50.390141747572812</v>
      </c>
      <c r="F45" s="112"/>
      <c r="G45" s="112"/>
    </row>
    <row r="46" spans="1:7" s="53" customFormat="1" ht="12.75">
      <c r="A46" s="48"/>
      <c r="B46" s="49" t="s">
        <v>134</v>
      </c>
      <c r="C46" s="114">
        <v>740.6161267</v>
      </c>
      <c r="D46" s="114">
        <v>343.182142</v>
      </c>
      <c r="E46" s="109">
        <v>46.337384459765104</v>
      </c>
      <c r="F46" s="112"/>
      <c r="G46" s="112"/>
    </row>
    <row r="47" spans="1:7" s="53" customFormat="1" ht="12.75">
      <c r="A47" s="56"/>
      <c r="B47" s="49" t="s">
        <v>59</v>
      </c>
      <c r="C47" s="114">
        <v>756.07874300000003</v>
      </c>
      <c r="D47" s="114">
        <v>400.86255260999997</v>
      </c>
      <c r="E47" s="109">
        <v>53.018624888122254</v>
      </c>
      <c r="F47" s="112"/>
      <c r="G47" s="112"/>
    </row>
    <row r="48" spans="1:7" s="53" customFormat="1" ht="15.75" customHeight="1">
      <c r="A48" s="48"/>
      <c r="B48" s="49" t="s">
        <v>83</v>
      </c>
      <c r="C48" s="114">
        <v>700</v>
      </c>
      <c r="D48" s="114">
        <v>366.522673</v>
      </c>
      <c r="E48" s="109">
        <v>52.360381857142855</v>
      </c>
      <c r="F48" s="112"/>
      <c r="G48" s="112"/>
    </row>
    <row r="49" spans="1:7" s="53" customFormat="1" ht="15.75" customHeight="1">
      <c r="A49" s="54"/>
      <c r="B49" s="55" t="s">
        <v>57</v>
      </c>
      <c r="C49" s="114">
        <v>593.000001</v>
      </c>
      <c r="D49" s="114">
        <v>7.9191019999999996</v>
      </c>
      <c r="E49" s="109">
        <v>1.3354303518795441</v>
      </c>
      <c r="F49" s="112"/>
      <c r="G49" s="112"/>
    </row>
    <row r="50" spans="1:7" s="53" customFormat="1" ht="15.75" customHeight="1">
      <c r="A50" s="48"/>
      <c r="B50" s="49" t="s">
        <v>79</v>
      </c>
      <c r="C50" s="114">
        <v>507.75080600000001</v>
      </c>
      <c r="D50" s="114">
        <v>263.07919700000002</v>
      </c>
      <c r="E50" s="109">
        <v>51.812659653365479</v>
      </c>
      <c r="F50" s="112"/>
      <c r="G50" s="112"/>
    </row>
    <row r="51" spans="1:7" s="53" customFormat="1" ht="15.75" customHeight="1">
      <c r="A51" s="48"/>
      <c r="B51" s="49" t="s">
        <v>68</v>
      </c>
      <c r="C51" s="114">
        <v>448.3</v>
      </c>
      <c r="D51" s="114">
        <v>48.503562000000002</v>
      </c>
      <c r="E51" s="109">
        <v>10.8194427838501</v>
      </c>
      <c r="F51" s="112"/>
      <c r="G51" s="112"/>
    </row>
    <row r="52" spans="1:7" s="53" customFormat="1" ht="12.75">
      <c r="A52" s="56"/>
      <c r="B52" s="49" t="s">
        <v>120</v>
      </c>
      <c r="C52" s="114">
        <v>425</v>
      </c>
      <c r="D52" s="114">
        <v>197.09311500000001</v>
      </c>
      <c r="E52" s="109">
        <v>46.374850588235297</v>
      </c>
      <c r="F52" s="112"/>
      <c r="G52" s="112"/>
    </row>
    <row r="53" spans="1:7" s="53" customFormat="1" ht="15.75" customHeight="1">
      <c r="A53" s="48"/>
      <c r="B53" s="49" t="s">
        <v>65</v>
      </c>
      <c r="C53" s="114">
        <v>410</v>
      </c>
      <c r="D53" s="114">
        <v>191.43525660999998</v>
      </c>
      <c r="E53" s="109">
        <v>46.691526002439019</v>
      </c>
      <c r="F53" s="112"/>
      <c r="G53" s="112"/>
    </row>
    <row r="54" spans="1:7" s="53" customFormat="1" ht="15.75" customHeight="1">
      <c r="A54" s="48"/>
      <c r="B54" s="49" t="s">
        <v>77</v>
      </c>
      <c r="C54" s="114">
        <v>400</v>
      </c>
      <c r="D54" s="114">
        <v>139.65554</v>
      </c>
      <c r="E54" s="109">
        <v>34.913885000000001</v>
      </c>
      <c r="F54" s="112"/>
      <c r="G54" s="112"/>
    </row>
    <row r="55" spans="1:7" s="53" customFormat="1" ht="15.75" customHeight="1">
      <c r="A55" s="48"/>
      <c r="B55" s="49" t="s">
        <v>81</v>
      </c>
      <c r="C55" s="114">
        <v>395</v>
      </c>
      <c r="D55" s="114">
        <v>252.90396000000001</v>
      </c>
      <c r="E55" s="109">
        <v>64.026318987341782</v>
      </c>
      <c r="F55" s="112"/>
      <c r="G55" s="112"/>
    </row>
    <row r="56" spans="1:7" s="53" customFormat="1" ht="15.75" customHeight="1">
      <c r="A56" s="56"/>
      <c r="B56" s="49" t="s">
        <v>73</v>
      </c>
      <c r="C56" s="114">
        <v>350</v>
      </c>
      <c r="D56" s="114">
        <v>0</v>
      </c>
      <c r="E56" s="109">
        <v>0</v>
      </c>
      <c r="F56" s="112"/>
      <c r="G56" s="112"/>
    </row>
    <row r="57" spans="1:7" s="53" customFormat="1" ht="18" customHeight="1">
      <c r="A57" s="48"/>
      <c r="B57" s="49" t="s">
        <v>80</v>
      </c>
      <c r="C57" s="114">
        <v>290.68991499999998</v>
      </c>
      <c r="D57" s="114">
        <v>113.08281100000001</v>
      </c>
      <c r="E57" s="109">
        <v>38.901525359075499</v>
      </c>
      <c r="F57" s="112"/>
      <c r="G57" s="112"/>
    </row>
    <row r="58" spans="1:7" s="53" customFormat="1" ht="12.75">
      <c r="A58" s="48"/>
      <c r="B58" s="49" t="s">
        <v>39</v>
      </c>
      <c r="C58" s="114">
        <v>269.268551</v>
      </c>
      <c r="D58" s="114">
        <v>245.28300100000001</v>
      </c>
      <c r="E58" s="109">
        <v>91.092331462057757</v>
      </c>
      <c r="F58" s="112"/>
      <c r="G58" s="112"/>
    </row>
    <row r="59" spans="1:7" s="53" customFormat="1" ht="12.75">
      <c r="A59" s="8"/>
      <c r="B59" s="60" t="s">
        <v>37</v>
      </c>
      <c r="C59" s="114">
        <v>258.29848099999998</v>
      </c>
      <c r="D59" s="114">
        <v>239.844087</v>
      </c>
      <c r="E59" s="109">
        <v>92.855399718746327</v>
      </c>
      <c r="F59" s="112"/>
      <c r="G59" s="112"/>
    </row>
    <row r="60" spans="1:7" s="53" customFormat="1" ht="33.75">
      <c r="A60" s="8"/>
      <c r="B60" s="60" t="s">
        <v>85</v>
      </c>
      <c r="C60" s="114">
        <v>250</v>
      </c>
      <c r="D60" s="114">
        <v>182.324533</v>
      </c>
      <c r="E60" s="109">
        <v>72.929813199999998</v>
      </c>
      <c r="F60" s="112"/>
      <c r="G60" s="112"/>
    </row>
    <row r="61" spans="1:7" s="53" customFormat="1" ht="12.75">
      <c r="A61" s="8"/>
      <c r="B61" s="60" t="s">
        <v>69</v>
      </c>
      <c r="C61" s="114">
        <v>210</v>
      </c>
      <c r="D61" s="114">
        <v>51.287311000000003</v>
      </c>
      <c r="E61" s="109">
        <v>24.422529047619047</v>
      </c>
      <c r="F61" s="112"/>
      <c r="G61" s="112"/>
    </row>
    <row r="62" spans="1:7" s="53" customFormat="1" ht="24.75" customHeight="1">
      <c r="A62" s="8"/>
      <c r="B62" s="60" t="s">
        <v>47</v>
      </c>
      <c r="C62" s="114">
        <v>206.04580300000001</v>
      </c>
      <c r="D62" s="114">
        <v>150.696719</v>
      </c>
      <c r="E62" s="109">
        <v>73.137485358049247</v>
      </c>
      <c r="F62" s="112"/>
      <c r="G62" s="112"/>
    </row>
    <row r="63" spans="1:7" s="53" customFormat="1" ht="22.5">
      <c r="A63" s="54"/>
      <c r="B63" s="55" t="s">
        <v>58</v>
      </c>
      <c r="C63" s="114">
        <v>150.11568500000001</v>
      </c>
      <c r="D63" s="114">
        <v>145.11769000000001</v>
      </c>
      <c r="E63" s="109">
        <v>96.670571099882068</v>
      </c>
      <c r="F63" s="112"/>
      <c r="G63" s="112"/>
    </row>
    <row r="64" spans="1:7" s="53" customFormat="1" ht="33.75">
      <c r="A64" s="48"/>
      <c r="B64" s="49" t="s">
        <v>88</v>
      </c>
      <c r="C64" s="114">
        <v>130</v>
      </c>
      <c r="D64" s="114">
        <v>67.594483999999994</v>
      </c>
      <c r="E64" s="109">
        <v>51.995756923076918</v>
      </c>
      <c r="F64" s="112"/>
      <c r="G64" s="112"/>
    </row>
    <row r="65" spans="1:7" s="53" customFormat="1" ht="18" customHeight="1" thickBot="1">
      <c r="A65" s="48"/>
      <c r="B65" s="61" t="s">
        <v>206</v>
      </c>
      <c r="C65" s="115">
        <v>1534.6878509999369</v>
      </c>
      <c r="D65" s="115">
        <v>905.36509579990525</v>
      </c>
      <c r="E65" s="110">
        <v>58.993436040430517</v>
      </c>
      <c r="F65" s="112"/>
      <c r="G65" s="112"/>
    </row>
    <row r="66" spans="1:7" s="53" customFormat="1" ht="12.75">
      <c r="A66" s="54"/>
      <c r="B66" s="165" t="s">
        <v>135</v>
      </c>
      <c r="C66" s="165"/>
      <c r="D66" s="165"/>
      <c r="E66" s="165"/>
    </row>
    <row r="67" spans="1:7" s="53" customFormat="1" ht="22.5" customHeight="1">
      <c r="A67" s="62"/>
      <c r="B67" s="166" t="s">
        <v>101</v>
      </c>
      <c r="C67" s="166"/>
      <c r="D67" s="166"/>
      <c r="E67" s="166"/>
      <c r="F67" s="63"/>
    </row>
    <row r="68" spans="1:7" s="53" customFormat="1" ht="12.75">
      <c r="A68" s="62"/>
      <c r="B68" s="165" t="s">
        <v>136</v>
      </c>
      <c r="C68" s="165"/>
      <c r="D68" s="165"/>
      <c r="E68" s="165"/>
      <c r="F68" s="63"/>
    </row>
    <row r="69" spans="1:7" s="53" customFormat="1" ht="12.75">
      <c r="A69" s="62"/>
      <c r="B69" s="166" t="s">
        <v>203</v>
      </c>
      <c r="C69" s="166"/>
      <c r="D69" s="166"/>
      <c r="E69" s="166"/>
      <c r="F69" s="63"/>
    </row>
    <row r="70" spans="1:7" s="53" customFormat="1" ht="25.5" customHeight="1">
      <c r="A70" s="62"/>
      <c r="B70" s="176" t="s">
        <v>205</v>
      </c>
      <c r="C70" s="176"/>
      <c r="D70" s="176"/>
      <c r="E70" s="176"/>
      <c r="F70" s="63"/>
    </row>
    <row r="71" spans="1:7" s="53" customFormat="1" ht="12.75">
      <c r="A71" s="62"/>
      <c r="B71" s="166" t="s">
        <v>204</v>
      </c>
      <c r="C71" s="166"/>
      <c r="D71" s="166"/>
      <c r="E71" s="166"/>
      <c r="F71" s="63"/>
    </row>
    <row r="72" spans="1:7" s="53" customFormat="1" ht="12.75">
      <c r="A72" s="62"/>
      <c r="B72" s="165" t="s">
        <v>102</v>
      </c>
      <c r="C72" s="165"/>
      <c r="D72" s="165"/>
      <c r="E72" s="165"/>
      <c r="F72" s="63"/>
    </row>
    <row r="73" spans="1:7" s="53" customFormat="1" ht="12.75">
      <c r="A73" s="62"/>
      <c r="C73" s="71">
        <f>SUM(C6:C64)</f>
        <v>315542.11478898505</v>
      </c>
      <c r="D73" s="71">
        <f>SUM(D6:D64)</f>
        <v>164029.6195079101</v>
      </c>
      <c r="E73" s="71"/>
      <c r="F73" s="63"/>
    </row>
    <row r="74" spans="1:7" s="53" customFormat="1" ht="12.75">
      <c r="C74" s="71"/>
      <c r="D74" s="71"/>
      <c r="E74" s="71"/>
    </row>
    <row r="75" spans="1:7" s="53" customFormat="1" ht="12.75"/>
    <row r="76" spans="1:7" s="53" customFormat="1" ht="12.75">
      <c r="C76" s="108"/>
    </row>
    <row r="77" spans="1:7" s="53" customFormat="1" ht="12.75"/>
    <row r="78" spans="1:7" s="53" customFormat="1" ht="12.75"/>
    <row r="79" spans="1:7" s="53" customFormat="1" ht="12.75"/>
    <row r="80" spans="1:7" s="53" customFormat="1" ht="12.75"/>
    <row r="81" s="53" customFormat="1" ht="12.75"/>
    <row r="82" s="53" customFormat="1" ht="12.75"/>
    <row r="83" s="53" customFormat="1" ht="12.75"/>
    <row r="84" s="53" customFormat="1" ht="12.75"/>
    <row r="85" s="53" customFormat="1" ht="12.75"/>
    <row r="86" s="53" customFormat="1" ht="12.75"/>
    <row r="87" s="53" customFormat="1" ht="12.75"/>
    <row r="88" s="53" customFormat="1" ht="12.75"/>
    <row r="89" s="53" customFormat="1" ht="12.75"/>
    <row r="90" s="53" customFormat="1" ht="12.75"/>
    <row r="91" s="53" customFormat="1" ht="12.75"/>
    <row r="92" s="53" customFormat="1" ht="12.75"/>
    <row r="93" s="53" customFormat="1" ht="12.75"/>
    <row r="94" s="53" customFormat="1" ht="12.75"/>
    <row r="95" s="53" customFormat="1" ht="12.75"/>
    <row r="96" s="53" customFormat="1" ht="12.75"/>
    <row r="97" spans="1:21" s="53" customFormat="1" ht="12.75"/>
    <row r="98" spans="1:21" s="53" customFormat="1" ht="12.75"/>
    <row r="99" spans="1:21" s="53" customFormat="1" ht="12.75"/>
    <row r="100" spans="1:21" s="53" customFormat="1" ht="12.75"/>
    <row r="101" spans="1:21" s="53" customFormat="1" ht="12.75"/>
    <row r="102" spans="1:21" s="53" customFormat="1" ht="12.75"/>
    <row r="103" spans="1:21" s="53" customFormat="1" ht="12.75"/>
    <row r="104" spans="1:21" s="53" customFormat="1" ht="12.75"/>
    <row r="105" spans="1:21" s="53" customFormat="1" ht="12.75"/>
    <row r="107" spans="1:21" s="64" customFormat="1">
      <c r="A107" s="44"/>
      <c r="B107" s="44"/>
      <c r="C107" s="44"/>
      <c r="D107" s="44"/>
      <c r="E107" s="44"/>
      <c r="F107" s="44"/>
      <c r="G107" s="44"/>
      <c r="H107" s="44"/>
      <c r="I107" s="44"/>
      <c r="J107" s="44"/>
      <c r="K107" s="44"/>
      <c r="L107" s="44"/>
      <c r="M107" s="44"/>
      <c r="N107" s="44"/>
      <c r="O107" s="44"/>
      <c r="P107" s="44"/>
      <c r="Q107" s="44"/>
      <c r="R107" s="44"/>
      <c r="S107" s="44"/>
      <c r="T107" s="44"/>
      <c r="U107" s="44"/>
    </row>
    <row r="108" spans="1:21" s="64" customFormat="1">
      <c r="A108" s="44"/>
      <c r="B108" s="44"/>
      <c r="C108" s="44"/>
      <c r="D108" s="44"/>
      <c r="E108" s="44"/>
      <c r="F108" s="44"/>
      <c r="G108" s="44"/>
      <c r="H108" s="44"/>
      <c r="I108" s="44"/>
      <c r="J108" s="44"/>
      <c r="K108" s="44"/>
      <c r="L108" s="44"/>
      <c r="M108" s="44"/>
      <c r="N108" s="44"/>
      <c r="O108" s="44"/>
      <c r="P108" s="44"/>
      <c r="Q108" s="44"/>
      <c r="R108" s="44"/>
      <c r="S108" s="44"/>
      <c r="T108" s="44"/>
      <c r="U108" s="44"/>
    </row>
    <row r="109" spans="1:21" s="64" customFormat="1">
      <c r="A109" s="44"/>
      <c r="B109" s="44"/>
      <c r="C109" s="44"/>
      <c r="D109" s="44"/>
      <c r="E109" s="44"/>
      <c r="F109" s="44"/>
      <c r="G109" s="44"/>
      <c r="H109" s="44"/>
      <c r="I109" s="44"/>
      <c r="J109" s="44"/>
      <c r="K109" s="44"/>
      <c r="L109" s="44"/>
      <c r="M109" s="44"/>
      <c r="N109" s="44"/>
      <c r="O109" s="44"/>
      <c r="P109" s="44"/>
      <c r="Q109" s="44"/>
      <c r="R109" s="44"/>
      <c r="S109" s="44"/>
      <c r="T109" s="44"/>
      <c r="U109" s="44"/>
    </row>
    <row r="110" spans="1:21" s="64" customFormat="1">
      <c r="A110" s="44"/>
      <c r="B110" s="44"/>
      <c r="C110" s="44"/>
      <c r="D110" s="44"/>
      <c r="E110" s="44"/>
      <c r="F110" s="44"/>
      <c r="G110" s="44"/>
      <c r="H110" s="44"/>
      <c r="I110" s="44"/>
      <c r="J110" s="44"/>
      <c r="K110" s="44"/>
      <c r="L110" s="44"/>
      <c r="M110" s="44"/>
      <c r="N110" s="44"/>
      <c r="O110" s="44"/>
      <c r="P110" s="44"/>
      <c r="Q110" s="44"/>
      <c r="R110" s="44"/>
      <c r="S110" s="44"/>
      <c r="T110" s="44"/>
      <c r="U110" s="44"/>
    </row>
    <row r="111" spans="1:21" s="64" customFormat="1">
      <c r="A111" s="44"/>
      <c r="B111" s="44"/>
      <c r="C111" s="44"/>
      <c r="D111" s="44"/>
      <c r="E111" s="44"/>
      <c r="F111" s="44"/>
      <c r="G111" s="44"/>
      <c r="H111" s="44"/>
      <c r="I111" s="44"/>
      <c r="J111" s="44"/>
      <c r="K111" s="44"/>
      <c r="L111" s="44"/>
      <c r="M111" s="44"/>
      <c r="N111" s="44"/>
      <c r="O111" s="44"/>
      <c r="P111" s="44"/>
      <c r="Q111" s="44"/>
      <c r="R111" s="44"/>
      <c r="S111" s="44"/>
      <c r="T111" s="44"/>
      <c r="U111" s="44"/>
    </row>
    <row r="112" spans="1:21" s="64" customFormat="1">
      <c r="A112" s="44"/>
      <c r="B112" s="44"/>
      <c r="C112" s="44"/>
      <c r="D112" s="44"/>
      <c r="E112" s="44"/>
      <c r="F112" s="44"/>
      <c r="G112" s="44"/>
      <c r="H112" s="44"/>
      <c r="I112" s="44"/>
      <c r="J112" s="44"/>
      <c r="K112" s="44"/>
      <c r="L112" s="44"/>
      <c r="M112" s="44"/>
      <c r="N112" s="44"/>
      <c r="O112" s="44"/>
      <c r="P112" s="44"/>
      <c r="Q112" s="44"/>
      <c r="R112" s="44"/>
      <c r="S112" s="44"/>
      <c r="T112" s="44"/>
      <c r="U112" s="44"/>
    </row>
    <row r="113" spans="1:21" s="64" customFormat="1">
      <c r="A113" s="44"/>
      <c r="B113" s="44"/>
      <c r="C113" s="44"/>
      <c r="D113" s="44"/>
      <c r="E113" s="44"/>
      <c r="F113" s="44"/>
      <c r="G113" s="44"/>
      <c r="H113" s="44"/>
      <c r="I113" s="44"/>
      <c r="J113" s="44"/>
      <c r="K113" s="44"/>
      <c r="L113" s="44"/>
      <c r="M113" s="44"/>
      <c r="N113" s="44"/>
      <c r="O113" s="44"/>
      <c r="P113" s="44"/>
      <c r="Q113" s="44"/>
      <c r="R113" s="44"/>
      <c r="S113" s="44"/>
      <c r="T113" s="44"/>
      <c r="U113" s="44"/>
    </row>
    <row r="114" spans="1:21" s="64" customFormat="1">
      <c r="A114" s="44"/>
      <c r="B114" s="44"/>
      <c r="C114" s="44"/>
      <c r="D114" s="44"/>
      <c r="E114" s="44"/>
      <c r="F114" s="44"/>
      <c r="G114" s="44"/>
      <c r="H114" s="44"/>
      <c r="I114" s="44"/>
      <c r="J114" s="44"/>
      <c r="K114" s="44"/>
      <c r="L114" s="44"/>
      <c r="M114" s="44"/>
      <c r="N114" s="44"/>
      <c r="O114" s="44"/>
      <c r="P114" s="44"/>
      <c r="Q114" s="44"/>
      <c r="R114" s="44"/>
      <c r="S114" s="44"/>
      <c r="T114" s="44"/>
      <c r="U114" s="44"/>
    </row>
    <row r="115" spans="1:21" s="64" customFormat="1">
      <c r="A115" s="44"/>
      <c r="B115" s="44"/>
      <c r="C115" s="44"/>
      <c r="D115" s="44"/>
      <c r="E115" s="44"/>
      <c r="F115" s="44"/>
      <c r="G115" s="44"/>
      <c r="H115" s="44"/>
      <c r="I115" s="44"/>
      <c r="J115" s="44"/>
      <c r="K115" s="44"/>
      <c r="L115" s="44"/>
      <c r="M115" s="44"/>
      <c r="N115" s="44"/>
      <c r="O115" s="44"/>
      <c r="P115" s="44"/>
      <c r="Q115" s="44"/>
      <c r="R115" s="44"/>
      <c r="S115" s="44"/>
      <c r="T115" s="44"/>
      <c r="U115" s="44"/>
    </row>
    <row r="116" spans="1:21" s="64" customFormat="1">
      <c r="A116" s="44"/>
      <c r="B116" s="44"/>
      <c r="C116" s="44"/>
      <c r="D116" s="44"/>
      <c r="E116" s="44"/>
      <c r="F116" s="44"/>
      <c r="G116" s="44"/>
      <c r="H116" s="44"/>
      <c r="I116" s="44"/>
      <c r="J116" s="44"/>
      <c r="K116" s="44"/>
      <c r="L116" s="44"/>
      <c r="M116" s="44"/>
      <c r="N116" s="44"/>
      <c r="O116" s="44"/>
      <c r="P116" s="44"/>
      <c r="Q116" s="44"/>
      <c r="R116" s="44"/>
      <c r="S116" s="44"/>
      <c r="T116" s="44"/>
      <c r="U116" s="44"/>
    </row>
    <row r="117" spans="1:21" s="64" customFormat="1">
      <c r="A117" s="44"/>
      <c r="B117" s="44"/>
      <c r="C117" s="44"/>
      <c r="D117" s="44"/>
      <c r="E117" s="44"/>
      <c r="F117" s="44"/>
      <c r="G117" s="44"/>
      <c r="H117" s="44"/>
      <c r="I117" s="44"/>
      <c r="J117" s="44"/>
      <c r="K117" s="44"/>
      <c r="L117" s="44"/>
      <c r="M117" s="44"/>
      <c r="N117" s="44"/>
      <c r="O117" s="44"/>
      <c r="P117" s="44"/>
      <c r="Q117" s="44"/>
      <c r="R117" s="44"/>
      <c r="S117" s="44"/>
      <c r="T117" s="44"/>
      <c r="U117" s="44"/>
    </row>
    <row r="118" spans="1:21" s="64" customFormat="1">
      <c r="A118" s="44"/>
      <c r="B118" s="44"/>
      <c r="C118" s="44"/>
      <c r="D118" s="44"/>
      <c r="E118" s="44"/>
      <c r="F118" s="44"/>
      <c r="G118" s="44"/>
      <c r="H118" s="44"/>
      <c r="I118" s="44"/>
      <c r="J118" s="44"/>
      <c r="K118" s="44"/>
      <c r="L118" s="44"/>
      <c r="M118" s="44"/>
      <c r="N118" s="44"/>
      <c r="O118" s="44"/>
      <c r="P118" s="44"/>
      <c r="Q118" s="44"/>
      <c r="R118" s="44"/>
      <c r="S118" s="44"/>
      <c r="T118" s="44"/>
      <c r="U118" s="44"/>
    </row>
    <row r="119" spans="1:21" s="64" customFormat="1">
      <c r="A119" s="44"/>
      <c r="B119" s="44"/>
      <c r="C119" s="44"/>
      <c r="D119" s="44"/>
      <c r="E119" s="44"/>
      <c r="F119" s="44"/>
      <c r="G119" s="44"/>
      <c r="H119" s="44"/>
      <c r="I119" s="44"/>
      <c r="J119" s="44"/>
      <c r="K119" s="44"/>
      <c r="L119" s="44"/>
      <c r="M119" s="44"/>
      <c r="N119" s="44"/>
      <c r="O119" s="44"/>
      <c r="P119" s="44"/>
      <c r="Q119" s="44"/>
      <c r="R119" s="44"/>
      <c r="S119" s="44"/>
      <c r="T119" s="44"/>
      <c r="U119" s="44"/>
    </row>
    <row r="120" spans="1:21" s="64" customFormat="1">
      <c r="A120" s="44"/>
      <c r="B120" s="44"/>
      <c r="C120" s="44"/>
      <c r="D120" s="44"/>
      <c r="E120" s="44"/>
      <c r="F120" s="44"/>
      <c r="G120" s="44"/>
      <c r="H120" s="44"/>
      <c r="I120" s="44"/>
      <c r="J120" s="44"/>
      <c r="K120" s="44"/>
      <c r="L120" s="44"/>
      <c r="M120" s="44"/>
      <c r="N120" s="44"/>
      <c r="O120" s="44"/>
      <c r="P120" s="44"/>
      <c r="Q120" s="44"/>
      <c r="R120" s="44"/>
      <c r="S120" s="44"/>
      <c r="T120" s="44"/>
      <c r="U120" s="44"/>
    </row>
    <row r="121" spans="1:21" s="64" customFormat="1">
      <c r="A121" s="44"/>
      <c r="B121" s="44"/>
      <c r="C121" s="44"/>
      <c r="D121" s="44"/>
      <c r="E121" s="44"/>
      <c r="F121" s="44"/>
      <c r="G121" s="44"/>
      <c r="H121" s="44"/>
      <c r="I121" s="44"/>
      <c r="J121" s="44"/>
      <c r="K121" s="44"/>
      <c r="L121" s="44"/>
      <c r="M121" s="44"/>
      <c r="N121" s="44"/>
      <c r="O121" s="44"/>
      <c r="P121" s="44"/>
      <c r="Q121" s="44"/>
      <c r="R121" s="44"/>
      <c r="S121" s="44"/>
      <c r="T121" s="44"/>
      <c r="U121" s="44"/>
    </row>
    <row r="122" spans="1:21" s="64" customFormat="1">
      <c r="A122" s="44"/>
      <c r="B122" s="44"/>
      <c r="C122" s="44"/>
      <c r="D122" s="44"/>
      <c r="E122" s="44"/>
      <c r="F122" s="44"/>
      <c r="G122" s="44"/>
      <c r="H122" s="44"/>
      <c r="I122" s="44"/>
      <c r="J122" s="44"/>
      <c r="K122" s="44"/>
      <c r="L122" s="44"/>
      <c r="M122" s="44"/>
      <c r="N122" s="44"/>
      <c r="O122" s="44"/>
      <c r="P122" s="44"/>
      <c r="Q122" s="44"/>
      <c r="R122" s="44"/>
      <c r="S122" s="44"/>
      <c r="T122" s="44"/>
      <c r="U122" s="44"/>
    </row>
    <row r="123" spans="1:21" s="64" customFormat="1">
      <c r="A123" s="44"/>
      <c r="B123" s="44"/>
      <c r="C123" s="44"/>
      <c r="D123" s="44"/>
      <c r="E123" s="44"/>
      <c r="F123" s="44"/>
      <c r="G123" s="44"/>
      <c r="H123" s="44"/>
      <c r="I123" s="44"/>
      <c r="J123" s="44"/>
      <c r="K123" s="44"/>
      <c r="L123" s="44"/>
      <c r="M123" s="44"/>
      <c r="N123" s="44"/>
      <c r="O123" s="44"/>
      <c r="P123" s="44"/>
      <c r="Q123" s="44"/>
      <c r="R123" s="44"/>
      <c r="S123" s="44"/>
      <c r="T123" s="44"/>
      <c r="U123" s="44"/>
    </row>
    <row r="124" spans="1:21" s="64" customFormat="1">
      <c r="A124" s="44"/>
      <c r="B124" s="44"/>
      <c r="C124" s="44"/>
      <c r="D124" s="44"/>
      <c r="E124" s="44"/>
      <c r="F124" s="44"/>
      <c r="G124" s="44"/>
      <c r="H124" s="44"/>
      <c r="I124" s="44"/>
      <c r="J124" s="44"/>
      <c r="K124" s="44"/>
      <c r="L124" s="44"/>
      <c r="M124" s="44"/>
      <c r="N124" s="44"/>
      <c r="O124" s="44"/>
      <c r="P124" s="44"/>
      <c r="Q124" s="44"/>
      <c r="R124" s="44"/>
      <c r="S124" s="44"/>
      <c r="T124" s="44"/>
      <c r="U124" s="44"/>
    </row>
    <row r="125" spans="1:21" s="64" customFormat="1">
      <c r="A125" s="44"/>
      <c r="B125" s="44"/>
      <c r="C125" s="44"/>
      <c r="D125" s="44"/>
      <c r="E125" s="44"/>
      <c r="F125" s="44"/>
      <c r="G125" s="44"/>
      <c r="H125" s="44"/>
      <c r="I125" s="44"/>
      <c r="J125" s="44"/>
      <c r="K125" s="44"/>
      <c r="L125" s="44"/>
      <c r="M125" s="44"/>
      <c r="N125" s="44"/>
      <c r="O125" s="44"/>
      <c r="P125" s="44"/>
      <c r="Q125" s="44"/>
      <c r="R125" s="44"/>
      <c r="S125" s="44"/>
      <c r="T125" s="44"/>
      <c r="U125" s="44"/>
    </row>
    <row r="126" spans="1:21" s="64" customFormat="1">
      <c r="A126" s="44"/>
      <c r="B126" s="44"/>
      <c r="C126" s="44"/>
      <c r="D126" s="44"/>
      <c r="E126" s="44"/>
      <c r="F126" s="44"/>
      <c r="G126" s="44"/>
      <c r="H126" s="44"/>
      <c r="I126" s="44"/>
      <c r="J126" s="44"/>
      <c r="K126" s="44"/>
      <c r="L126" s="44"/>
      <c r="M126" s="44"/>
      <c r="N126" s="44"/>
      <c r="O126" s="44"/>
      <c r="P126" s="44"/>
      <c r="Q126" s="44"/>
      <c r="R126" s="44"/>
      <c r="S126" s="44"/>
      <c r="T126" s="44"/>
      <c r="U126" s="44"/>
    </row>
    <row r="127" spans="1:21" s="64" customFormat="1">
      <c r="A127" s="44"/>
      <c r="B127" s="44"/>
      <c r="C127" s="44"/>
      <c r="D127" s="44"/>
      <c r="E127" s="44"/>
      <c r="F127" s="44"/>
      <c r="G127" s="44"/>
      <c r="H127" s="44"/>
      <c r="I127" s="44"/>
      <c r="J127" s="44"/>
      <c r="K127" s="44"/>
      <c r="L127" s="44"/>
      <c r="M127" s="44"/>
      <c r="N127" s="44"/>
      <c r="O127" s="44"/>
      <c r="P127" s="44"/>
      <c r="Q127" s="44"/>
      <c r="R127" s="44"/>
      <c r="S127" s="44"/>
      <c r="T127" s="44"/>
      <c r="U127" s="44"/>
    </row>
    <row r="128" spans="1:21" s="64" customFormat="1">
      <c r="A128" s="44"/>
      <c r="B128" s="44"/>
      <c r="C128" s="44"/>
      <c r="D128" s="44"/>
      <c r="E128" s="44"/>
      <c r="F128" s="44"/>
      <c r="G128" s="44"/>
      <c r="H128" s="44"/>
      <c r="I128" s="44"/>
      <c r="J128" s="44"/>
      <c r="K128" s="44"/>
      <c r="L128" s="44"/>
      <c r="M128" s="44"/>
      <c r="N128" s="44"/>
      <c r="O128" s="44"/>
      <c r="P128" s="44"/>
      <c r="Q128" s="44"/>
      <c r="R128" s="44"/>
      <c r="S128" s="44"/>
      <c r="T128" s="44"/>
      <c r="U128" s="44"/>
    </row>
    <row r="129" spans="1:21" s="64" customFormat="1">
      <c r="A129" s="44"/>
      <c r="B129" s="44"/>
      <c r="C129" s="44"/>
      <c r="D129" s="44"/>
      <c r="E129" s="44"/>
      <c r="F129" s="44"/>
      <c r="G129" s="44"/>
      <c r="H129" s="44"/>
      <c r="I129" s="44"/>
      <c r="J129" s="44"/>
      <c r="K129" s="44"/>
      <c r="L129" s="44"/>
      <c r="M129" s="44"/>
      <c r="N129" s="44"/>
      <c r="O129" s="44"/>
      <c r="P129" s="44"/>
      <c r="Q129" s="44"/>
      <c r="R129" s="44"/>
      <c r="S129" s="44"/>
      <c r="T129" s="44"/>
      <c r="U129" s="44"/>
    </row>
    <row r="130" spans="1:21" s="64" customFormat="1">
      <c r="A130" s="44"/>
      <c r="B130" s="44"/>
      <c r="C130" s="44"/>
      <c r="D130" s="44"/>
      <c r="E130" s="44"/>
      <c r="F130" s="44"/>
      <c r="G130" s="44"/>
      <c r="H130" s="44"/>
      <c r="I130" s="44"/>
      <c r="J130" s="44"/>
      <c r="K130" s="44"/>
      <c r="L130" s="44"/>
      <c r="M130" s="44"/>
      <c r="N130" s="44"/>
      <c r="O130" s="44"/>
      <c r="P130" s="44"/>
      <c r="Q130" s="44"/>
      <c r="R130" s="44"/>
      <c r="S130" s="44"/>
      <c r="T130" s="44"/>
      <c r="U130" s="44"/>
    </row>
    <row r="131" spans="1:21" s="64" customFormat="1">
      <c r="A131" s="44"/>
      <c r="B131" s="44"/>
      <c r="C131" s="44"/>
      <c r="D131" s="44"/>
      <c r="E131" s="44"/>
      <c r="F131" s="44"/>
      <c r="G131" s="44"/>
      <c r="H131" s="44"/>
      <c r="I131" s="44"/>
      <c r="J131" s="44"/>
      <c r="K131" s="44"/>
      <c r="L131" s="44"/>
      <c r="M131" s="44"/>
      <c r="N131" s="44"/>
      <c r="O131" s="44"/>
      <c r="P131" s="44"/>
      <c r="Q131" s="44"/>
      <c r="R131" s="44"/>
      <c r="S131" s="44"/>
      <c r="T131" s="44"/>
      <c r="U131" s="44"/>
    </row>
    <row r="132" spans="1:21" s="64" customFormat="1">
      <c r="A132" s="44"/>
      <c r="B132" s="44"/>
      <c r="C132" s="44"/>
      <c r="D132" s="44"/>
      <c r="E132" s="44"/>
      <c r="F132" s="44"/>
      <c r="G132" s="44"/>
      <c r="H132" s="44"/>
      <c r="I132" s="44"/>
      <c r="J132" s="44"/>
      <c r="K132" s="44"/>
      <c r="L132" s="44"/>
      <c r="M132" s="44"/>
      <c r="N132" s="44"/>
      <c r="O132" s="44"/>
      <c r="P132" s="44"/>
      <c r="Q132" s="44"/>
      <c r="R132" s="44"/>
      <c r="S132" s="44"/>
      <c r="T132" s="44"/>
      <c r="U132" s="44"/>
    </row>
    <row r="133" spans="1:21" s="64" customFormat="1">
      <c r="A133" s="44"/>
      <c r="B133" s="44"/>
      <c r="C133" s="44"/>
      <c r="D133" s="44"/>
      <c r="E133" s="44"/>
      <c r="F133" s="44"/>
      <c r="G133" s="44"/>
      <c r="H133" s="44"/>
      <c r="I133" s="44"/>
      <c r="J133" s="44"/>
      <c r="K133" s="44"/>
      <c r="L133" s="44"/>
      <c r="M133" s="44"/>
      <c r="N133" s="44"/>
      <c r="O133" s="44"/>
      <c r="P133" s="44"/>
      <c r="Q133" s="44"/>
      <c r="R133" s="44"/>
      <c r="S133" s="44"/>
      <c r="T133" s="44"/>
      <c r="U133" s="44"/>
    </row>
    <row r="134" spans="1:21" s="64" customFormat="1">
      <c r="A134" s="44"/>
      <c r="B134" s="44"/>
      <c r="C134" s="44"/>
      <c r="D134" s="44"/>
      <c r="E134" s="44"/>
      <c r="F134" s="44"/>
      <c r="G134" s="44"/>
      <c r="H134" s="44"/>
      <c r="I134" s="44"/>
      <c r="J134" s="44"/>
      <c r="K134" s="44"/>
      <c r="L134" s="44"/>
      <c r="M134" s="44"/>
      <c r="N134" s="44"/>
      <c r="O134" s="44"/>
      <c r="P134" s="44"/>
      <c r="Q134" s="44"/>
      <c r="R134" s="44"/>
      <c r="S134" s="44"/>
      <c r="T134" s="44"/>
      <c r="U134" s="44"/>
    </row>
    <row r="135" spans="1:21" s="64" customFormat="1">
      <c r="A135" s="44"/>
      <c r="B135" s="44"/>
      <c r="C135" s="44"/>
      <c r="D135" s="44"/>
      <c r="E135" s="44"/>
      <c r="F135" s="44"/>
      <c r="G135" s="44"/>
      <c r="H135" s="44"/>
      <c r="I135" s="44"/>
      <c r="J135" s="44"/>
      <c r="K135" s="44"/>
      <c r="L135" s="44"/>
      <c r="M135" s="44"/>
      <c r="N135" s="44"/>
      <c r="O135" s="44"/>
      <c r="P135" s="44"/>
      <c r="Q135" s="44"/>
      <c r="R135" s="44"/>
      <c r="S135" s="44"/>
      <c r="T135" s="44"/>
      <c r="U135" s="44"/>
    </row>
    <row r="136" spans="1:21" s="64" customFormat="1">
      <c r="A136" s="44"/>
      <c r="B136" s="44"/>
      <c r="C136" s="44"/>
      <c r="D136" s="44"/>
      <c r="E136" s="44"/>
      <c r="F136" s="44"/>
      <c r="G136" s="44"/>
      <c r="H136" s="44"/>
      <c r="I136" s="44"/>
      <c r="J136" s="44"/>
      <c r="K136" s="44"/>
      <c r="L136" s="44"/>
      <c r="M136" s="44"/>
      <c r="N136" s="44"/>
      <c r="O136" s="44"/>
      <c r="P136" s="44"/>
      <c r="Q136" s="44"/>
      <c r="R136" s="44"/>
      <c r="S136" s="44"/>
      <c r="T136" s="44"/>
      <c r="U136" s="44"/>
    </row>
    <row r="137" spans="1:21" s="64" customFormat="1">
      <c r="A137" s="44"/>
      <c r="B137" s="44"/>
      <c r="C137" s="44"/>
      <c r="D137" s="44"/>
      <c r="E137" s="44"/>
      <c r="F137" s="44"/>
      <c r="G137" s="44"/>
      <c r="H137" s="44"/>
      <c r="I137" s="44"/>
      <c r="J137" s="44"/>
      <c r="K137" s="44"/>
      <c r="L137" s="44"/>
      <c r="M137" s="44"/>
      <c r="N137" s="44"/>
      <c r="O137" s="44"/>
      <c r="P137" s="44"/>
      <c r="Q137" s="44"/>
      <c r="R137" s="44"/>
      <c r="S137" s="44"/>
      <c r="T137" s="44"/>
      <c r="U137" s="44"/>
    </row>
    <row r="138" spans="1:21" s="64" customFormat="1">
      <c r="A138" s="44"/>
      <c r="B138" s="44"/>
      <c r="C138" s="44"/>
      <c r="D138" s="44"/>
      <c r="E138" s="44"/>
      <c r="F138" s="44"/>
      <c r="G138" s="44"/>
      <c r="H138" s="44"/>
      <c r="I138" s="44"/>
      <c r="J138" s="44"/>
      <c r="K138" s="44"/>
      <c r="L138" s="44"/>
      <c r="M138" s="44"/>
      <c r="N138" s="44"/>
      <c r="O138" s="44"/>
      <c r="P138" s="44"/>
      <c r="Q138" s="44"/>
      <c r="R138" s="44"/>
      <c r="S138" s="44"/>
      <c r="T138" s="44"/>
      <c r="U138" s="44"/>
    </row>
    <row r="139" spans="1:21" s="64" customFormat="1">
      <c r="A139" s="44"/>
      <c r="B139" s="44"/>
      <c r="C139" s="44"/>
      <c r="D139" s="44"/>
      <c r="E139" s="44"/>
      <c r="F139" s="44"/>
      <c r="G139" s="44"/>
      <c r="H139" s="44"/>
      <c r="I139" s="44"/>
      <c r="J139" s="44"/>
      <c r="K139" s="44"/>
      <c r="L139" s="44"/>
      <c r="M139" s="44"/>
      <c r="N139" s="44"/>
      <c r="O139" s="44"/>
      <c r="P139" s="44"/>
      <c r="Q139" s="44"/>
      <c r="R139" s="44"/>
      <c r="S139" s="44"/>
      <c r="T139" s="44"/>
      <c r="U139" s="44"/>
    </row>
    <row r="140" spans="1:21" s="64" customFormat="1">
      <c r="A140" s="44"/>
      <c r="B140" s="44"/>
      <c r="C140" s="44"/>
      <c r="D140" s="44"/>
      <c r="E140" s="44"/>
      <c r="F140" s="44"/>
      <c r="G140" s="44"/>
      <c r="H140" s="44"/>
      <c r="I140" s="44"/>
      <c r="J140" s="44"/>
      <c r="K140" s="44"/>
      <c r="L140" s="44"/>
      <c r="M140" s="44"/>
      <c r="N140" s="44"/>
      <c r="O140" s="44"/>
      <c r="P140" s="44"/>
      <c r="Q140" s="44"/>
      <c r="R140" s="44"/>
      <c r="S140" s="44"/>
      <c r="T140" s="44"/>
      <c r="U140" s="44"/>
    </row>
    <row r="141" spans="1:21" s="64" customFormat="1">
      <c r="A141" s="44"/>
      <c r="B141" s="44"/>
      <c r="C141" s="44"/>
      <c r="D141" s="44"/>
      <c r="E141" s="44"/>
      <c r="F141" s="44"/>
      <c r="G141" s="44"/>
      <c r="H141" s="44"/>
      <c r="I141" s="44"/>
      <c r="J141" s="44"/>
      <c r="K141" s="44"/>
      <c r="L141" s="44"/>
      <c r="M141" s="44"/>
      <c r="N141" s="44"/>
      <c r="O141" s="44"/>
      <c r="P141" s="44"/>
      <c r="Q141" s="44"/>
      <c r="R141" s="44"/>
      <c r="S141" s="44"/>
      <c r="T141" s="44"/>
      <c r="U141" s="44"/>
    </row>
    <row r="142" spans="1:21" s="64" customFormat="1">
      <c r="A142" s="44"/>
      <c r="B142" s="44"/>
      <c r="C142" s="44"/>
      <c r="D142" s="44"/>
      <c r="E142" s="44"/>
      <c r="F142" s="44"/>
      <c r="G142" s="44"/>
      <c r="H142" s="44"/>
      <c r="I142" s="44"/>
      <c r="J142" s="44"/>
      <c r="K142" s="44"/>
      <c r="L142" s="44"/>
      <c r="M142" s="44"/>
      <c r="N142" s="44"/>
      <c r="O142" s="44"/>
      <c r="P142" s="44"/>
      <c r="Q142" s="44"/>
      <c r="R142" s="44"/>
      <c r="S142" s="44"/>
      <c r="T142" s="44"/>
      <c r="U142" s="44"/>
    </row>
    <row r="143" spans="1:21" s="64" customFormat="1">
      <c r="A143" s="44"/>
      <c r="B143" s="44"/>
      <c r="C143" s="44"/>
      <c r="D143" s="44"/>
      <c r="E143" s="44"/>
      <c r="F143" s="44"/>
      <c r="G143" s="44"/>
      <c r="H143" s="44"/>
      <c r="I143" s="44"/>
      <c r="J143" s="44"/>
      <c r="K143" s="44"/>
      <c r="L143" s="44"/>
      <c r="M143" s="44"/>
      <c r="N143" s="44"/>
      <c r="O143" s="44"/>
      <c r="P143" s="44"/>
      <c r="Q143" s="44"/>
      <c r="R143" s="44"/>
      <c r="S143" s="44"/>
      <c r="T143" s="44"/>
      <c r="U143" s="44"/>
    </row>
    <row r="144" spans="1:21" s="64" customFormat="1">
      <c r="A144" s="44"/>
      <c r="B144" s="44"/>
      <c r="C144" s="44"/>
      <c r="D144" s="44"/>
      <c r="E144" s="44"/>
      <c r="F144" s="44"/>
      <c r="G144" s="44"/>
      <c r="H144" s="44"/>
      <c r="I144" s="44"/>
      <c r="J144" s="44"/>
      <c r="K144" s="44"/>
      <c r="L144" s="44"/>
      <c r="M144" s="44"/>
      <c r="N144" s="44"/>
      <c r="O144" s="44"/>
      <c r="P144" s="44"/>
      <c r="Q144" s="44"/>
      <c r="R144" s="44"/>
      <c r="S144" s="44"/>
      <c r="T144" s="44"/>
      <c r="U144" s="44"/>
    </row>
  </sheetData>
  <mergeCells count="12">
    <mergeCell ref="B66:E66"/>
    <mergeCell ref="B67:E67"/>
    <mergeCell ref="B68:E68"/>
    <mergeCell ref="B72:E72"/>
    <mergeCell ref="B2:E2"/>
    <mergeCell ref="B3:B4"/>
    <mergeCell ref="C3:C4"/>
    <mergeCell ref="E3:E4"/>
    <mergeCell ref="D3:D4"/>
    <mergeCell ref="B69:E69"/>
    <mergeCell ref="B70:E70"/>
    <mergeCell ref="B71:E71"/>
  </mergeCells>
  <printOptions horizontalCentered="1" verticalCentered="1"/>
  <pageMargins left="0.59055118110236227" right="0.59055118110236227" top="0.74803149606299213" bottom="0.74803149606299213" header="0.31496062992125984" footer="0.31496062992125984"/>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L223"/>
  <sheetViews>
    <sheetView zoomScale="110" zoomScaleNormal="110" workbookViewId="0">
      <selection activeCell="K12" sqref="K12"/>
    </sheetView>
  </sheetViews>
  <sheetFormatPr baseColWidth="10" defaultRowHeight="14.25"/>
  <cols>
    <col min="1" max="1" width="40.85546875" style="2" customWidth="1"/>
    <col min="2" max="2" width="11.85546875" style="2" customWidth="1"/>
    <col min="3" max="3" width="12.28515625" style="2" customWidth="1"/>
    <col min="4" max="4" width="13.7109375" style="2" bestFit="1" customWidth="1"/>
    <col min="5" max="6" width="15.140625" style="2" bestFit="1" customWidth="1"/>
    <col min="7" max="7" width="2.5703125" style="2" customWidth="1"/>
    <col min="8" max="8" width="10.85546875" style="2" customWidth="1"/>
    <col min="9" max="9" width="9.85546875" style="2" customWidth="1"/>
    <col min="10" max="10" width="2" style="2" customWidth="1"/>
    <col min="11" max="11" width="9.85546875" style="2" customWidth="1"/>
    <col min="12" max="12" width="3.7109375" style="2" customWidth="1"/>
    <col min="13" max="16384" width="11.42578125" style="2"/>
  </cols>
  <sheetData>
    <row r="1" spans="1:12" s="1" customFormat="1" ht="17.25" customHeight="1">
      <c r="A1" s="182" t="s">
        <v>126</v>
      </c>
      <c r="B1" s="183"/>
      <c r="C1" s="183"/>
      <c r="D1" s="183"/>
      <c r="E1" s="183"/>
      <c r="F1" s="183"/>
      <c r="G1" s="183"/>
      <c r="H1" s="183"/>
      <c r="I1" s="183"/>
      <c r="J1" s="183"/>
      <c r="K1" s="2"/>
      <c r="L1" s="2"/>
    </row>
    <row r="2" spans="1:12" s="1" customFormat="1" ht="18.75" customHeight="1">
      <c r="A2" s="184" t="s">
        <v>208</v>
      </c>
      <c r="B2" s="185"/>
      <c r="C2" s="185"/>
      <c r="D2" s="185"/>
      <c r="E2" s="185"/>
      <c r="F2" s="185"/>
      <c r="G2" s="185"/>
      <c r="H2" s="185"/>
      <c r="I2" s="9"/>
      <c r="J2" s="9"/>
      <c r="K2" s="2"/>
      <c r="L2" s="2"/>
    </row>
    <row r="3" spans="1:12" s="1" customFormat="1" ht="15.75">
      <c r="A3" s="184" t="s">
        <v>2</v>
      </c>
      <c r="B3" s="185"/>
      <c r="C3" s="185"/>
      <c r="D3" s="185"/>
      <c r="E3" s="185"/>
      <c r="F3" s="185"/>
      <c r="G3" s="185"/>
      <c r="H3" s="185"/>
      <c r="I3" s="9"/>
      <c r="J3" s="9"/>
      <c r="K3" s="2"/>
      <c r="L3" s="2"/>
    </row>
    <row r="4" spans="1:12" ht="14.25" customHeight="1">
      <c r="A4" s="186" t="s">
        <v>0</v>
      </c>
      <c r="B4" s="177" t="s">
        <v>1</v>
      </c>
      <c r="C4" s="177" t="s">
        <v>192</v>
      </c>
      <c r="D4" s="188" t="s">
        <v>193</v>
      </c>
      <c r="E4" s="188"/>
      <c r="F4" s="188"/>
      <c r="G4" s="103"/>
      <c r="H4" s="189" t="s">
        <v>124</v>
      </c>
      <c r="I4" s="189"/>
      <c r="J4" s="103"/>
    </row>
    <row r="5" spans="1:12" ht="14.25" customHeight="1">
      <c r="A5" s="186"/>
      <c r="B5" s="177"/>
      <c r="C5" s="177"/>
      <c r="D5" s="177" t="s">
        <v>194</v>
      </c>
      <c r="E5" s="177" t="s">
        <v>195</v>
      </c>
      <c r="F5" s="177" t="s">
        <v>196</v>
      </c>
      <c r="G5" s="104"/>
      <c r="H5" s="177" t="s">
        <v>197</v>
      </c>
      <c r="I5" s="177" t="s">
        <v>198</v>
      </c>
      <c r="J5" s="10"/>
    </row>
    <row r="6" spans="1:12" ht="48.75" customHeight="1" thickBot="1">
      <c r="A6" s="187"/>
      <c r="B6" s="178"/>
      <c r="C6" s="178"/>
      <c r="D6" s="178"/>
      <c r="E6" s="178"/>
      <c r="F6" s="178"/>
      <c r="G6" s="105"/>
      <c r="H6" s="178"/>
      <c r="I6" s="178"/>
      <c r="J6" s="105"/>
      <c r="K6" s="43"/>
      <c r="L6" s="43"/>
    </row>
    <row r="7" spans="1:12" s="3" customFormat="1" ht="16.5" customHeight="1">
      <c r="A7" s="11" t="s">
        <v>127</v>
      </c>
      <c r="B7" s="116">
        <v>317076.80263998499</v>
      </c>
      <c r="C7" s="116">
        <v>169397.86527802999</v>
      </c>
      <c r="D7" s="116">
        <v>105377.60500135869</v>
      </c>
      <c r="E7" s="116">
        <v>129627.2287777077</v>
      </c>
      <c r="F7" s="116">
        <v>164934.98460371001</v>
      </c>
      <c r="G7" s="116"/>
      <c r="H7" s="117">
        <v>52.017360850891478</v>
      </c>
      <c r="I7" s="118">
        <v>97.365444560357872</v>
      </c>
      <c r="J7" s="13"/>
      <c r="K7" s="68"/>
      <c r="L7" s="68"/>
    </row>
    <row r="8" spans="1:12" s="3" customFormat="1" ht="12.75">
      <c r="A8" s="14" t="s">
        <v>98</v>
      </c>
      <c r="B8" s="119">
        <v>179.99999999999997</v>
      </c>
      <c r="C8" s="119">
        <v>171.40000000000003</v>
      </c>
      <c r="D8" s="119">
        <v>50.800000000000004</v>
      </c>
      <c r="E8" s="119">
        <v>78.199999999999989</v>
      </c>
      <c r="F8" s="119">
        <v>169.70000000000002</v>
      </c>
      <c r="G8" s="119"/>
      <c r="H8" s="119">
        <v>94.2777777777778</v>
      </c>
      <c r="I8" s="119">
        <v>99.008168028004661</v>
      </c>
      <c r="J8" s="15"/>
      <c r="K8" s="68"/>
      <c r="L8" s="68"/>
    </row>
    <row r="9" spans="1:12" s="5" customFormat="1" ht="12.75">
      <c r="A9" s="16" t="s">
        <v>3</v>
      </c>
      <c r="B9" s="120">
        <v>179.99999999999997</v>
      </c>
      <c r="C9" s="120">
        <v>171.40000000000003</v>
      </c>
      <c r="D9" s="120">
        <v>50.800000000000004</v>
      </c>
      <c r="E9" s="120">
        <v>78.199999999999989</v>
      </c>
      <c r="F9" s="120">
        <v>169.70000000000002</v>
      </c>
      <c r="G9" s="120"/>
      <c r="H9" s="120">
        <v>94.2777777777778</v>
      </c>
      <c r="I9" s="120">
        <v>99.008168028004661</v>
      </c>
      <c r="J9" s="65"/>
      <c r="K9" s="68"/>
      <c r="L9" s="68"/>
    </row>
    <row r="10" spans="1:12" s="5" customFormat="1" ht="24">
      <c r="A10" s="19" t="s">
        <v>123</v>
      </c>
      <c r="B10" s="121">
        <v>14.930227</v>
      </c>
      <c r="C10" s="121">
        <v>4.2</v>
      </c>
      <c r="D10" s="121">
        <v>3</v>
      </c>
      <c r="E10" s="121">
        <v>3.4</v>
      </c>
      <c r="F10" s="121">
        <v>4.2</v>
      </c>
      <c r="G10" s="121"/>
      <c r="H10" s="121">
        <v>28.130851593884003</v>
      </c>
      <c r="I10" s="121">
        <v>100</v>
      </c>
      <c r="J10" s="66"/>
      <c r="K10" s="68"/>
      <c r="L10" s="68"/>
    </row>
    <row r="11" spans="1:12" s="5" customFormat="1" ht="36">
      <c r="A11" s="19" t="s">
        <v>4</v>
      </c>
      <c r="B11" s="121">
        <v>45.933337000000002</v>
      </c>
      <c r="C11" s="121">
        <v>108.3</v>
      </c>
      <c r="D11" s="121">
        <v>11.6</v>
      </c>
      <c r="E11" s="121">
        <v>29.2</v>
      </c>
      <c r="F11" s="121">
        <v>106.6</v>
      </c>
      <c r="G11" s="121"/>
      <c r="H11" s="121">
        <v>232.07545317249645</v>
      </c>
      <c r="I11" s="121">
        <v>98.430286241920584</v>
      </c>
      <c r="J11" s="66"/>
      <c r="K11" s="68"/>
      <c r="L11" s="68"/>
    </row>
    <row r="12" spans="1:12" s="5" customFormat="1" ht="24">
      <c r="A12" s="19" t="s">
        <v>5</v>
      </c>
      <c r="B12" s="121">
        <v>7.75</v>
      </c>
      <c r="C12" s="121">
        <v>3.4</v>
      </c>
      <c r="D12" s="121">
        <v>1.6</v>
      </c>
      <c r="E12" s="121">
        <v>2.5</v>
      </c>
      <c r="F12" s="121">
        <v>3.4</v>
      </c>
      <c r="G12" s="121"/>
      <c r="H12" s="121">
        <v>43.870967741935488</v>
      </c>
      <c r="I12" s="121">
        <v>100</v>
      </c>
      <c r="J12" s="66"/>
      <c r="K12" s="68"/>
      <c r="L12" s="68"/>
    </row>
    <row r="13" spans="1:12" s="5" customFormat="1" ht="12.75">
      <c r="A13" s="19" t="s">
        <v>6</v>
      </c>
      <c r="B13" s="121">
        <v>6.85</v>
      </c>
      <c r="C13" s="121">
        <v>2.9</v>
      </c>
      <c r="D13" s="121">
        <v>1.3</v>
      </c>
      <c r="E13" s="121">
        <v>2.1</v>
      </c>
      <c r="F13" s="121">
        <v>2.9</v>
      </c>
      <c r="G13" s="121"/>
      <c r="H13" s="121">
        <v>42.335766423357661</v>
      </c>
      <c r="I13" s="121">
        <v>100</v>
      </c>
      <c r="J13" s="66"/>
      <c r="K13" s="68"/>
      <c r="L13" s="68"/>
    </row>
    <row r="14" spans="1:12" s="5" customFormat="1" ht="12.75">
      <c r="A14" s="19" t="s">
        <v>7</v>
      </c>
      <c r="B14" s="121">
        <v>9.15</v>
      </c>
      <c r="C14" s="121">
        <v>2.9</v>
      </c>
      <c r="D14" s="121">
        <v>1.6</v>
      </c>
      <c r="E14" s="121">
        <v>2.2999999999999998</v>
      </c>
      <c r="F14" s="121">
        <v>2.9</v>
      </c>
      <c r="G14" s="121"/>
      <c r="H14" s="121">
        <v>31.693989071038249</v>
      </c>
      <c r="I14" s="121">
        <v>100</v>
      </c>
      <c r="J14" s="66"/>
      <c r="K14" s="68"/>
      <c r="L14" s="68"/>
    </row>
    <row r="15" spans="1:12" s="6" customFormat="1" ht="12.75">
      <c r="A15" s="19" t="s">
        <v>8</v>
      </c>
      <c r="B15" s="121">
        <v>75</v>
      </c>
      <c r="C15" s="121">
        <v>33.5</v>
      </c>
      <c r="D15" s="121">
        <v>19.899999999999999</v>
      </c>
      <c r="E15" s="121">
        <v>26.7</v>
      </c>
      <c r="F15" s="121">
        <v>33.5</v>
      </c>
      <c r="G15" s="121"/>
      <c r="H15" s="121">
        <v>44.666666666666664</v>
      </c>
      <c r="I15" s="121">
        <v>100</v>
      </c>
      <c r="J15" s="66"/>
      <c r="K15" s="68"/>
      <c r="L15" s="68"/>
    </row>
    <row r="16" spans="1:12" s="6" customFormat="1" ht="12.75">
      <c r="A16" s="19" t="s">
        <v>220</v>
      </c>
      <c r="B16" s="121">
        <v>6.5455249999999996</v>
      </c>
      <c r="C16" s="121">
        <v>4.3</v>
      </c>
      <c r="D16" s="121">
        <v>4.2</v>
      </c>
      <c r="E16" s="121">
        <v>4.3</v>
      </c>
      <c r="F16" s="121">
        <v>4.3</v>
      </c>
      <c r="G16" s="121"/>
      <c r="H16" s="121">
        <v>65.693737324355197</v>
      </c>
      <c r="I16" s="121">
        <v>100</v>
      </c>
      <c r="J16" s="66"/>
      <c r="K16" s="68"/>
      <c r="L16" s="68"/>
    </row>
    <row r="17" spans="1:12" s="6" customFormat="1" ht="12.75">
      <c r="A17" s="19" t="s">
        <v>9</v>
      </c>
      <c r="B17" s="121">
        <v>2.7</v>
      </c>
      <c r="C17" s="121">
        <v>0.8</v>
      </c>
      <c r="D17" s="121">
        <v>0.5</v>
      </c>
      <c r="E17" s="121">
        <v>0.6</v>
      </c>
      <c r="F17" s="121">
        <v>0.8</v>
      </c>
      <c r="G17" s="121"/>
      <c r="H17" s="121">
        <v>29.629629629629626</v>
      </c>
      <c r="I17" s="121">
        <v>100</v>
      </c>
      <c r="J17" s="66"/>
      <c r="K17" s="68"/>
      <c r="L17" s="68"/>
    </row>
    <row r="18" spans="1:12" s="6" customFormat="1" ht="12.75">
      <c r="A18" s="19" t="s">
        <v>221</v>
      </c>
      <c r="B18" s="121">
        <v>11.140910999999999</v>
      </c>
      <c r="C18" s="121">
        <v>11.1</v>
      </c>
      <c r="D18" s="121">
        <v>7.1</v>
      </c>
      <c r="E18" s="121">
        <v>7.1</v>
      </c>
      <c r="F18" s="121">
        <v>11.1</v>
      </c>
      <c r="G18" s="121"/>
      <c r="H18" s="121">
        <v>99.632785864638905</v>
      </c>
      <c r="I18" s="121">
        <v>100</v>
      </c>
      <c r="J18" s="66"/>
      <c r="K18" s="68"/>
      <c r="L18" s="68"/>
    </row>
    <row r="19" spans="1:12" s="6" customFormat="1" ht="12.75">
      <c r="A19" s="25" t="s">
        <v>99</v>
      </c>
      <c r="B19" s="122">
        <v>18490.908572</v>
      </c>
      <c r="C19" s="122">
        <v>11276.769376</v>
      </c>
      <c r="D19" s="122">
        <v>6304.231780000001</v>
      </c>
      <c r="E19" s="122">
        <v>8614.3352769999983</v>
      </c>
      <c r="F19" s="122">
        <v>10375.841466999998</v>
      </c>
      <c r="G19" s="122"/>
      <c r="H19" s="122">
        <v>56.113205181878925</v>
      </c>
      <c r="I19" s="119">
        <v>92.010762311789236</v>
      </c>
      <c r="J19" s="15"/>
      <c r="K19" s="68"/>
      <c r="L19" s="68"/>
    </row>
    <row r="20" spans="1:12" s="6" customFormat="1" ht="24">
      <c r="A20" s="21" t="s">
        <v>10</v>
      </c>
      <c r="B20" s="120">
        <v>10000.008571999999</v>
      </c>
      <c r="C20" s="120">
        <v>5838.1414889999987</v>
      </c>
      <c r="D20" s="120">
        <v>2476.6531880000011</v>
      </c>
      <c r="E20" s="120">
        <v>3987.6749339999992</v>
      </c>
      <c r="F20" s="120">
        <v>5022.1229369999992</v>
      </c>
      <c r="G20" s="120"/>
      <c r="H20" s="120">
        <v>50.221186320399077</v>
      </c>
      <c r="I20" s="120">
        <v>86.022631456645755</v>
      </c>
      <c r="J20" s="65"/>
      <c r="K20" s="68"/>
      <c r="L20" s="68"/>
    </row>
    <row r="21" spans="1:12" s="6" customFormat="1" ht="12.75">
      <c r="A21" s="19" t="s">
        <v>12</v>
      </c>
      <c r="B21" s="121">
        <v>92.584052999999997</v>
      </c>
      <c r="C21" s="121">
        <v>38.867742999999997</v>
      </c>
      <c r="D21" s="121">
        <v>12.763446</v>
      </c>
      <c r="E21" s="121">
        <v>22.280768999999999</v>
      </c>
      <c r="F21" s="121">
        <v>28.388128999999999</v>
      </c>
      <c r="G21" s="121"/>
      <c r="H21" s="121">
        <v>30.662007203335545</v>
      </c>
      <c r="I21" s="121">
        <v>73.037760386549849</v>
      </c>
      <c r="J21" s="66"/>
      <c r="K21" s="68"/>
      <c r="L21" s="68"/>
    </row>
    <row r="22" spans="1:12" s="6" customFormat="1" ht="12.75">
      <c r="A22" s="19" t="s">
        <v>13</v>
      </c>
      <c r="B22" s="121">
        <v>64.424753999999993</v>
      </c>
      <c r="C22" s="121">
        <v>39.738650999999997</v>
      </c>
      <c r="D22" s="121">
        <v>14.352772</v>
      </c>
      <c r="E22" s="121">
        <v>24.639410000000002</v>
      </c>
      <c r="F22" s="121">
        <v>35.475096999999998</v>
      </c>
      <c r="G22" s="121"/>
      <c r="H22" s="121">
        <v>55.064388759637325</v>
      </c>
      <c r="I22" s="121">
        <v>89.271014760918789</v>
      </c>
      <c r="J22" s="66"/>
      <c r="K22" s="68"/>
      <c r="L22" s="68"/>
    </row>
    <row r="23" spans="1:12" s="6" customFormat="1" ht="24">
      <c r="A23" s="19" t="s">
        <v>14</v>
      </c>
      <c r="B23" s="121">
        <v>13.5</v>
      </c>
      <c r="C23" s="121">
        <v>3.2095940000000001</v>
      </c>
      <c r="D23" s="121">
        <v>0</v>
      </c>
      <c r="E23" s="121">
        <v>0</v>
      </c>
      <c r="F23" s="121">
        <v>0</v>
      </c>
      <c r="G23" s="121"/>
      <c r="H23" s="121">
        <v>0</v>
      </c>
      <c r="I23" s="121">
        <v>0</v>
      </c>
      <c r="J23" s="66"/>
      <c r="K23" s="68"/>
      <c r="L23" s="68"/>
    </row>
    <row r="24" spans="1:12" s="6" customFormat="1" ht="12.75">
      <c r="A24" s="19" t="s">
        <v>15</v>
      </c>
      <c r="B24" s="121">
        <v>2.1</v>
      </c>
      <c r="C24" s="121">
        <v>3.0754060000000001</v>
      </c>
      <c r="D24" s="121">
        <v>0</v>
      </c>
      <c r="E24" s="121">
        <v>0</v>
      </c>
      <c r="F24" s="121">
        <v>0</v>
      </c>
      <c r="G24" s="121"/>
      <c r="H24" s="121">
        <v>0</v>
      </c>
      <c r="I24" s="121">
        <v>0</v>
      </c>
      <c r="J24" s="66"/>
      <c r="K24" s="68"/>
      <c r="L24" s="68"/>
    </row>
    <row r="25" spans="1:12" s="6" customFormat="1" ht="12.75">
      <c r="A25" s="19" t="s">
        <v>16</v>
      </c>
      <c r="B25" s="121">
        <v>182.08788300000001</v>
      </c>
      <c r="C25" s="121">
        <v>81.135469000000001</v>
      </c>
      <c r="D25" s="121">
        <v>44.843668000000001</v>
      </c>
      <c r="E25" s="121">
        <v>55.852794000000003</v>
      </c>
      <c r="F25" s="121">
        <v>64.395826</v>
      </c>
      <c r="G25" s="121"/>
      <c r="H25" s="121">
        <v>35.365245033904863</v>
      </c>
      <c r="I25" s="121">
        <v>79.368279734723657</v>
      </c>
      <c r="J25" s="66"/>
      <c r="K25" s="68"/>
      <c r="L25" s="68"/>
    </row>
    <row r="26" spans="1:12" s="6" customFormat="1" ht="24">
      <c r="A26" s="19" t="s">
        <v>17</v>
      </c>
      <c r="B26" s="121">
        <v>13.669824</v>
      </c>
      <c r="C26" s="121">
        <v>6.5380839999999996</v>
      </c>
      <c r="D26" s="121">
        <v>4.1002390000000002</v>
      </c>
      <c r="E26" s="121">
        <v>5.1018489999999996</v>
      </c>
      <c r="F26" s="121">
        <v>6.1766690000000004</v>
      </c>
      <c r="G26" s="121"/>
      <c r="H26" s="121">
        <v>45.184700256565122</v>
      </c>
      <c r="I26" s="121">
        <v>94.472157286446617</v>
      </c>
      <c r="J26" s="66"/>
      <c r="K26" s="68"/>
      <c r="L26" s="68"/>
    </row>
    <row r="27" spans="1:12" s="6" customFormat="1" ht="24">
      <c r="A27" s="19" t="s">
        <v>18</v>
      </c>
      <c r="B27" s="121">
        <v>680</v>
      </c>
      <c r="C27" s="121">
        <v>186.25296299999999</v>
      </c>
      <c r="D27" s="121">
        <v>7.0811770000000003</v>
      </c>
      <c r="E27" s="121">
        <v>16.801285</v>
      </c>
      <c r="F27" s="121">
        <v>52.782389999999999</v>
      </c>
      <c r="G27" s="121"/>
      <c r="H27" s="121">
        <v>7.7621161764705873</v>
      </c>
      <c r="I27" s="121">
        <v>28.339087416289853</v>
      </c>
      <c r="J27" s="66"/>
      <c r="K27" s="68"/>
      <c r="L27" s="68"/>
    </row>
    <row r="28" spans="1:12" s="6" customFormat="1" ht="12.75">
      <c r="A28" s="19" t="s">
        <v>19</v>
      </c>
      <c r="B28" s="121">
        <v>142.73494099999999</v>
      </c>
      <c r="C28" s="121">
        <v>75.938918999999999</v>
      </c>
      <c r="D28" s="121">
        <v>25.878814999999999</v>
      </c>
      <c r="E28" s="121">
        <v>39.734631999999998</v>
      </c>
      <c r="F28" s="121">
        <v>60.162103000000002</v>
      </c>
      <c r="G28" s="121"/>
      <c r="H28" s="121">
        <v>42.149527353642164</v>
      </c>
      <c r="I28" s="121">
        <v>79.224334231041666</v>
      </c>
      <c r="J28" s="66"/>
      <c r="K28" s="68"/>
      <c r="L28" s="68"/>
    </row>
    <row r="29" spans="1:12" s="6" customFormat="1" ht="24">
      <c r="A29" s="19" t="s">
        <v>20</v>
      </c>
      <c r="B29" s="121">
        <v>612.70585000000005</v>
      </c>
      <c r="C29" s="121">
        <v>301.83668599999999</v>
      </c>
      <c r="D29" s="121">
        <v>156.57515100000001</v>
      </c>
      <c r="E29" s="121">
        <v>212.89353299999999</v>
      </c>
      <c r="F29" s="121">
        <v>266.309054</v>
      </c>
      <c r="G29" s="121"/>
      <c r="H29" s="121">
        <v>43.464421630705822</v>
      </c>
      <c r="I29" s="121">
        <v>88.229518263396258</v>
      </c>
      <c r="J29" s="66"/>
      <c r="K29" s="68"/>
      <c r="L29" s="68"/>
    </row>
    <row r="30" spans="1:12" s="6" customFormat="1" ht="24">
      <c r="A30" s="19" t="s">
        <v>151</v>
      </c>
      <c r="B30" s="121">
        <v>0.47</v>
      </c>
      <c r="C30" s="121">
        <v>0.47</v>
      </c>
      <c r="D30" s="121">
        <v>0</v>
      </c>
      <c r="E30" s="121">
        <v>0.35</v>
      </c>
      <c r="F30" s="121">
        <v>0.35</v>
      </c>
      <c r="G30" s="121"/>
      <c r="H30" s="121">
        <v>74.468085106382972</v>
      </c>
      <c r="I30" s="121">
        <v>74.468085106382972</v>
      </c>
      <c r="J30" s="66"/>
      <c r="K30" s="68"/>
      <c r="L30" s="68"/>
    </row>
    <row r="31" spans="1:12" s="6" customFormat="1" ht="24">
      <c r="A31" s="19" t="s">
        <v>21</v>
      </c>
      <c r="B31" s="121">
        <v>959.07054500000004</v>
      </c>
      <c r="C31" s="121">
        <v>523.61620700000003</v>
      </c>
      <c r="D31" s="121">
        <v>224.355254</v>
      </c>
      <c r="E31" s="121">
        <v>373.43819100000002</v>
      </c>
      <c r="F31" s="121">
        <v>469.87201299999998</v>
      </c>
      <c r="G31" s="121"/>
      <c r="H31" s="121">
        <v>48.992434962122623</v>
      </c>
      <c r="I31" s="121">
        <v>89.735956740544495</v>
      </c>
      <c r="J31" s="66"/>
      <c r="K31" s="68"/>
      <c r="L31" s="68"/>
    </row>
    <row r="32" spans="1:12" s="6" customFormat="1" ht="24">
      <c r="A32" s="19" t="s">
        <v>22</v>
      </c>
      <c r="B32" s="121">
        <v>5908.3271189999996</v>
      </c>
      <c r="C32" s="121">
        <v>3519.6268890000001</v>
      </c>
      <c r="D32" s="121">
        <v>1787.264977</v>
      </c>
      <c r="E32" s="121">
        <v>2632.2883849999998</v>
      </c>
      <c r="F32" s="121">
        <v>3196.7319830000001</v>
      </c>
      <c r="G32" s="121"/>
      <c r="H32" s="121">
        <v>54.105534758221985</v>
      </c>
      <c r="I32" s="121">
        <v>90.825876827763935</v>
      </c>
      <c r="J32" s="66"/>
      <c r="K32" s="68"/>
      <c r="L32" s="68"/>
    </row>
    <row r="33" spans="1:12" s="6" customFormat="1" ht="24">
      <c r="A33" s="19" t="s">
        <v>23</v>
      </c>
      <c r="B33" s="121">
        <v>345.39382499999999</v>
      </c>
      <c r="C33" s="121">
        <v>294.75008500000001</v>
      </c>
      <c r="D33" s="121">
        <v>26.223049</v>
      </c>
      <c r="E33" s="121">
        <v>166.18004300000001</v>
      </c>
      <c r="F33" s="121">
        <v>208.61559299999999</v>
      </c>
      <c r="G33" s="121"/>
      <c r="H33" s="121">
        <v>60.39934066568793</v>
      </c>
      <c r="I33" s="121">
        <v>70.777110378102165</v>
      </c>
      <c r="J33" s="66"/>
      <c r="K33" s="68"/>
      <c r="L33" s="68"/>
    </row>
    <row r="34" spans="1:12" s="7" customFormat="1" ht="24">
      <c r="A34" s="19" t="s">
        <v>24</v>
      </c>
      <c r="B34" s="121">
        <v>283.88463899999999</v>
      </c>
      <c r="C34" s="121">
        <v>255.705029</v>
      </c>
      <c r="D34" s="121">
        <v>83.413038</v>
      </c>
      <c r="E34" s="121">
        <v>184.85137599999999</v>
      </c>
      <c r="F34" s="121">
        <v>245.03825800000001</v>
      </c>
      <c r="G34" s="121"/>
      <c r="H34" s="121">
        <v>86.316138436782424</v>
      </c>
      <c r="I34" s="121">
        <v>95.828486032630991</v>
      </c>
      <c r="J34" s="66"/>
      <c r="K34" s="68"/>
      <c r="L34" s="68"/>
    </row>
    <row r="35" spans="1:12" s="7" customFormat="1" ht="24">
      <c r="A35" s="19" t="s">
        <v>25</v>
      </c>
      <c r="B35" s="121">
        <v>42.146943</v>
      </c>
      <c r="C35" s="121">
        <v>20.877896</v>
      </c>
      <c r="D35" s="121">
        <v>5.500343</v>
      </c>
      <c r="E35" s="121">
        <v>19.245602999999999</v>
      </c>
      <c r="F35" s="121">
        <v>20.255891999999999</v>
      </c>
      <c r="G35" s="121"/>
      <c r="H35" s="121">
        <v>48.060168919012703</v>
      </c>
      <c r="I35" s="121">
        <v>97.020753432242401</v>
      </c>
      <c r="J35" s="66"/>
      <c r="K35" s="68"/>
      <c r="L35" s="68"/>
    </row>
    <row r="36" spans="1:12" s="7" customFormat="1" ht="24">
      <c r="A36" s="19" t="s">
        <v>26</v>
      </c>
      <c r="B36" s="121">
        <v>53.787320000000001</v>
      </c>
      <c r="C36" s="121">
        <v>42.835737000000002</v>
      </c>
      <c r="D36" s="121">
        <v>20.550001000000002</v>
      </c>
      <c r="E36" s="121">
        <v>34.007629000000001</v>
      </c>
      <c r="F36" s="121">
        <v>38.325772999999998</v>
      </c>
      <c r="G36" s="121"/>
      <c r="H36" s="121">
        <v>71.254290044568123</v>
      </c>
      <c r="I36" s="121">
        <v>89.471491992772286</v>
      </c>
      <c r="J36" s="66"/>
      <c r="K36" s="68"/>
      <c r="L36" s="68"/>
    </row>
    <row r="37" spans="1:12" s="7" customFormat="1" ht="24">
      <c r="A37" s="19" t="s">
        <v>27</v>
      </c>
      <c r="B37" s="121">
        <v>211.81089800000001</v>
      </c>
      <c r="C37" s="121">
        <v>156.714304</v>
      </c>
      <c r="D37" s="121">
        <v>1.45265</v>
      </c>
      <c r="E37" s="121">
        <v>56.307946999999999</v>
      </c>
      <c r="F37" s="121">
        <v>113.885324</v>
      </c>
      <c r="G37" s="121"/>
      <c r="H37" s="121">
        <v>53.767452513231873</v>
      </c>
      <c r="I37" s="121">
        <v>72.670663170606304</v>
      </c>
      <c r="J37" s="66"/>
      <c r="K37" s="68"/>
      <c r="L37" s="68"/>
    </row>
    <row r="38" spans="1:12" s="7" customFormat="1" ht="24">
      <c r="A38" s="19" t="s">
        <v>28</v>
      </c>
      <c r="B38" s="121">
        <v>211.20997800000001</v>
      </c>
      <c r="C38" s="121">
        <v>124.695779</v>
      </c>
      <c r="D38" s="121">
        <v>43.661548000000003</v>
      </c>
      <c r="E38" s="121">
        <v>61.289082000000001</v>
      </c>
      <c r="F38" s="121">
        <v>100.91165700000001</v>
      </c>
      <c r="G38" s="121"/>
      <c r="H38" s="121">
        <v>47.777883391475001</v>
      </c>
      <c r="I38" s="121">
        <v>80.92628139401576</v>
      </c>
      <c r="J38" s="66"/>
      <c r="K38" s="68"/>
      <c r="L38" s="68"/>
    </row>
    <row r="39" spans="1:12" s="7" customFormat="1" ht="24">
      <c r="A39" s="19" t="s">
        <v>11</v>
      </c>
      <c r="B39" s="121">
        <v>80</v>
      </c>
      <c r="C39" s="121">
        <v>73.908866000000003</v>
      </c>
      <c r="D39" s="121">
        <v>4.3692989999999998</v>
      </c>
      <c r="E39" s="121">
        <v>43.010751999999997</v>
      </c>
      <c r="F39" s="121">
        <v>65.388267999999997</v>
      </c>
      <c r="G39" s="121"/>
      <c r="H39" s="121">
        <v>81.735334999999992</v>
      </c>
      <c r="I39" s="121">
        <v>88.471480539290098</v>
      </c>
      <c r="J39" s="66"/>
      <c r="K39" s="68"/>
      <c r="L39" s="68"/>
    </row>
    <row r="40" spans="1:12" s="7" customFormat="1" ht="36">
      <c r="A40" s="19" t="s">
        <v>29</v>
      </c>
      <c r="B40" s="121">
        <v>23</v>
      </c>
      <c r="C40" s="121">
        <v>22.35585</v>
      </c>
      <c r="D40" s="121">
        <v>7.6999999999999999E-2</v>
      </c>
      <c r="E40" s="121">
        <v>0.15837499999999999</v>
      </c>
      <c r="F40" s="121">
        <v>0.23689099999999999</v>
      </c>
      <c r="G40" s="121"/>
      <c r="H40" s="121">
        <v>1.0299608695652174</v>
      </c>
      <c r="I40" s="121">
        <v>1.0596376339973652</v>
      </c>
      <c r="J40" s="66"/>
      <c r="K40" s="68"/>
      <c r="L40" s="68"/>
    </row>
    <row r="41" spans="1:12" s="7" customFormat="1" ht="12.75">
      <c r="A41" s="19" t="s">
        <v>30</v>
      </c>
      <c r="B41" s="121">
        <v>4</v>
      </c>
      <c r="C41" s="121">
        <v>1.694312</v>
      </c>
      <c r="D41" s="121">
        <v>0</v>
      </c>
      <c r="E41" s="121">
        <v>0</v>
      </c>
      <c r="F41" s="121">
        <v>4.2237999999999998E-2</v>
      </c>
      <c r="G41" s="121"/>
      <c r="H41" s="121">
        <v>1.0559499999999999</v>
      </c>
      <c r="I41" s="121">
        <v>2.4929292833905445</v>
      </c>
      <c r="J41" s="66"/>
      <c r="K41" s="68"/>
      <c r="L41" s="68"/>
    </row>
    <row r="42" spans="1:12" s="7" customFormat="1" ht="12.75">
      <c r="A42" s="19" t="s">
        <v>31</v>
      </c>
      <c r="B42" s="121">
        <v>20.100000000000001</v>
      </c>
      <c r="C42" s="121">
        <v>22.656459999999999</v>
      </c>
      <c r="D42" s="121">
        <v>6.550834</v>
      </c>
      <c r="E42" s="121">
        <v>19.080681999999999</v>
      </c>
      <c r="F42" s="121">
        <v>22.29157</v>
      </c>
      <c r="G42" s="121"/>
      <c r="H42" s="121">
        <v>110.90333333333334</v>
      </c>
      <c r="I42" s="121">
        <v>98.389465962467227</v>
      </c>
      <c r="J42" s="66"/>
      <c r="K42" s="68"/>
      <c r="L42" s="68"/>
    </row>
    <row r="43" spans="1:12" s="7" customFormat="1" ht="24">
      <c r="A43" s="19" t="s">
        <v>166</v>
      </c>
      <c r="B43" s="121">
        <v>35</v>
      </c>
      <c r="C43" s="121">
        <v>29.63</v>
      </c>
      <c r="D43" s="121">
        <v>3.1010270000000002</v>
      </c>
      <c r="E43" s="121">
        <v>14.049956999999999</v>
      </c>
      <c r="F43" s="121">
        <v>18.018128000000001</v>
      </c>
      <c r="G43" s="121"/>
      <c r="H43" s="121">
        <v>51.480365714285711</v>
      </c>
      <c r="I43" s="123">
        <v>60.810421869726639</v>
      </c>
      <c r="J43" s="66"/>
      <c r="K43" s="68"/>
      <c r="L43" s="68"/>
    </row>
    <row r="44" spans="1:12" s="7" customFormat="1" ht="12.75">
      <c r="A44" s="19" t="s">
        <v>167</v>
      </c>
      <c r="B44" s="121">
        <v>18</v>
      </c>
      <c r="C44" s="121">
        <v>12.01056</v>
      </c>
      <c r="D44" s="121">
        <v>4.5388999999999999</v>
      </c>
      <c r="E44" s="121">
        <v>6.1126399999999999</v>
      </c>
      <c r="F44" s="121">
        <v>8.4700810000000004</v>
      </c>
      <c r="G44" s="121"/>
      <c r="H44" s="121">
        <v>47.056005555555558</v>
      </c>
      <c r="I44" s="121">
        <v>70.521949018197333</v>
      </c>
      <c r="J44" s="66"/>
      <c r="K44" s="68"/>
      <c r="L44" s="68"/>
    </row>
    <row r="45" spans="1:12" s="7" customFormat="1" ht="12.75">
      <c r="A45" s="22" t="s">
        <v>148</v>
      </c>
      <c r="B45" s="120">
        <v>8490.9</v>
      </c>
      <c r="C45" s="120">
        <v>5438.6278870000006</v>
      </c>
      <c r="D45" s="120">
        <v>3827.5785919999998</v>
      </c>
      <c r="E45" s="120">
        <v>4626.6603429999996</v>
      </c>
      <c r="F45" s="120">
        <v>5353.7185300000001</v>
      </c>
      <c r="G45" s="120"/>
      <c r="H45" s="120">
        <v>63.052427068979732</v>
      </c>
      <c r="I45" s="120">
        <v>98.43877244841552</v>
      </c>
      <c r="J45" s="65"/>
      <c r="K45" s="68"/>
      <c r="L45" s="68"/>
    </row>
    <row r="46" spans="1:12" s="7" customFormat="1" ht="24">
      <c r="A46" s="23" t="s">
        <v>32</v>
      </c>
      <c r="B46" s="121">
        <v>8489.9</v>
      </c>
      <c r="C46" s="121">
        <v>5422.9878870000002</v>
      </c>
      <c r="D46" s="121">
        <v>3825.378592</v>
      </c>
      <c r="E46" s="121">
        <v>4624.4603429999997</v>
      </c>
      <c r="F46" s="121">
        <v>5351.3585300000004</v>
      </c>
      <c r="G46" s="121"/>
      <c r="H46" s="121">
        <v>63.032056090177747</v>
      </c>
      <c r="I46" s="121">
        <v>98.679153291643701</v>
      </c>
      <c r="J46" s="66"/>
      <c r="K46" s="68"/>
      <c r="L46" s="68"/>
    </row>
    <row r="47" spans="1:12" s="7" customFormat="1" ht="24">
      <c r="A47" s="23" t="s">
        <v>33</v>
      </c>
      <c r="B47" s="121">
        <v>1</v>
      </c>
      <c r="C47" s="121">
        <v>15.64</v>
      </c>
      <c r="D47" s="121">
        <v>2.2000000000000002</v>
      </c>
      <c r="E47" s="121">
        <v>2.2000000000000002</v>
      </c>
      <c r="F47" s="121">
        <v>2.36</v>
      </c>
      <c r="G47" s="121"/>
      <c r="H47" s="121">
        <v>236</v>
      </c>
      <c r="I47" s="121">
        <v>15.089514066496163</v>
      </c>
      <c r="J47" s="66"/>
      <c r="K47" s="68"/>
      <c r="L47" s="68"/>
    </row>
    <row r="48" spans="1:12" s="7" customFormat="1" ht="24">
      <c r="A48" s="14" t="s">
        <v>100</v>
      </c>
      <c r="B48" s="119">
        <v>12814.139435000001</v>
      </c>
      <c r="C48" s="119">
        <v>7756.1131138000001</v>
      </c>
      <c r="D48" s="119">
        <v>2434.2197351999998</v>
      </c>
      <c r="E48" s="119">
        <v>5377.5103647999986</v>
      </c>
      <c r="F48" s="119">
        <v>7744.4160657999992</v>
      </c>
      <c r="G48" s="119"/>
      <c r="H48" s="119">
        <v>60.436489746999534</v>
      </c>
      <c r="I48" s="119">
        <v>99.849189306184954</v>
      </c>
      <c r="J48" s="15"/>
      <c r="K48" s="68"/>
      <c r="L48" s="68"/>
    </row>
    <row r="49" spans="1:12" s="7" customFormat="1" ht="37.5">
      <c r="A49" s="24" t="s">
        <v>222</v>
      </c>
      <c r="B49" s="121">
        <v>5000</v>
      </c>
      <c r="C49" s="121">
        <v>4439</v>
      </c>
      <c r="D49" s="121">
        <v>1735.075617</v>
      </c>
      <c r="E49" s="121">
        <v>3061.9926869999999</v>
      </c>
      <c r="F49" s="121">
        <v>4439</v>
      </c>
      <c r="G49" s="121"/>
      <c r="H49" s="121">
        <v>88.78</v>
      </c>
      <c r="I49" s="121">
        <v>100</v>
      </c>
      <c r="J49" s="66"/>
      <c r="K49" s="68"/>
      <c r="L49" s="68"/>
    </row>
    <row r="50" spans="1:12" s="7" customFormat="1" ht="24">
      <c r="A50" s="24" t="s">
        <v>173</v>
      </c>
      <c r="B50" s="121">
        <v>1393.0519999999999</v>
      </c>
      <c r="C50" s="121">
        <v>632.33269689999997</v>
      </c>
      <c r="D50" s="121">
        <v>0</v>
      </c>
      <c r="E50" s="121">
        <v>632.30242799999996</v>
      </c>
      <c r="F50" s="121">
        <v>632.30242799999996</v>
      </c>
      <c r="G50" s="121"/>
      <c r="H50" s="121">
        <v>45.389721848143502</v>
      </c>
      <c r="I50" s="121">
        <v>99.995213136984944</v>
      </c>
      <c r="J50" s="66"/>
      <c r="K50" s="68"/>
      <c r="L50" s="68"/>
    </row>
    <row r="51" spans="1:12" s="7" customFormat="1" ht="12.75">
      <c r="A51" s="24" t="s">
        <v>153</v>
      </c>
      <c r="B51" s="121">
        <v>3141.1374350000001</v>
      </c>
      <c r="C51" s="121">
        <v>1816.8315127999999</v>
      </c>
      <c r="D51" s="121">
        <v>35.214118200000001</v>
      </c>
      <c r="E51" s="121">
        <v>839.14961979999998</v>
      </c>
      <c r="F51" s="121">
        <v>1813.3786308000001</v>
      </c>
      <c r="G51" s="121"/>
      <c r="H51" s="121">
        <v>57.729999668097939</v>
      </c>
      <c r="I51" s="121">
        <v>99.809950346211323</v>
      </c>
      <c r="J51" s="66"/>
      <c r="K51" s="68"/>
      <c r="L51" s="68"/>
    </row>
    <row r="52" spans="1:12" s="7" customFormat="1" ht="24">
      <c r="A52" s="24" t="s">
        <v>152</v>
      </c>
      <c r="B52" s="121">
        <v>1299.95</v>
      </c>
      <c r="C52" s="121">
        <v>605.34922700000004</v>
      </c>
      <c r="D52" s="121">
        <v>557</v>
      </c>
      <c r="E52" s="121">
        <v>598.46675000000005</v>
      </c>
      <c r="F52" s="121">
        <v>605.34922700000004</v>
      </c>
      <c r="G52" s="121"/>
      <c r="H52" s="121">
        <v>46.567116196776801</v>
      </c>
      <c r="I52" s="121">
        <v>100</v>
      </c>
      <c r="J52" s="66"/>
      <c r="K52" s="68"/>
      <c r="L52" s="68"/>
    </row>
    <row r="53" spans="1:12" s="7" customFormat="1" ht="24">
      <c r="A53" s="24" t="s">
        <v>154</v>
      </c>
      <c r="B53" s="121">
        <v>1980</v>
      </c>
      <c r="C53" s="124">
        <v>262.59967710000001</v>
      </c>
      <c r="D53" s="121">
        <v>106.93</v>
      </c>
      <c r="E53" s="121">
        <v>245.59888000000001</v>
      </c>
      <c r="F53" s="121">
        <v>254.38578000000001</v>
      </c>
      <c r="G53" s="121"/>
      <c r="H53" s="121">
        <v>12.847766666666669</v>
      </c>
      <c r="I53" s="121">
        <v>96.872084082238956</v>
      </c>
      <c r="J53" s="66"/>
      <c r="K53" s="68"/>
      <c r="L53" s="68"/>
    </row>
    <row r="54" spans="1:12" s="7" customFormat="1" ht="12.75">
      <c r="A54" s="25" t="s">
        <v>103</v>
      </c>
      <c r="B54" s="119">
        <v>17435.400000000001</v>
      </c>
      <c r="C54" s="119">
        <v>6945.3623770000004</v>
      </c>
      <c r="D54" s="119">
        <v>2519.9154519999997</v>
      </c>
      <c r="E54" s="119">
        <v>3563.0501410000002</v>
      </c>
      <c r="F54" s="119">
        <v>5474.9503590000004</v>
      </c>
      <c r="G54" s="119"/>
      <c r="H54" s="119">
        <v>31.401346450325203</v>
      </c>
      <c r="I54" s="119">
        <v>78.828865389812336</v>
      </c>
      <c r="J54" s="15"/>
      <c r="K54" s="68"/>
      <c r="L54" s="68"/>
    </row>
    <row r="55" spans="1:12" s="7" customFormat="1" ht="12.75">
      <c r="A55" s="24" t="s">
        <v>34</v>
      </c>
      <c r="B55" s="121">
        <v>1579.7</v>
      </c>
      <c r="C55" s="121">
        <v>810.79280800000004</v>
      </c>
      <c r="D55" s="121">
        <v>396.78739899999999</v>
      </c>
      <c r="E55" s="121">
        <v>606.45740599999999</v>
      </c>
      <c r="F55" s="121">
        <v>751.63575100000003</v>
      </c>
      <c r="G55" s="121"/>
      <c r="H55" s="121">
        <v>47.580917326074577</v>
      </c>
      <c r="I55" s="121">
        <v>92.703800969088022</v>
      </c>
      <c r="J55" s="66"/>
      <c r="K55" s="68"/>
      <c r="L55" s="68"/>
    </row>
    <row r="56" spans="1:12" s="7" customFormat="1" ht="12.75">
      <c r="A56" s="26" t="s">
        <v>35</v>
      </c>
      <c r="B56" s="120">
        <v>15855.7</v>
      </c>
      <c r="C56" s="120">
        <v>6134.5695690000002</v>
      </c>
      <c r="D56" s="120">
        <v>2123.1280529999999</v>
      </c>
      <c r="E56" s="120">
        <v>2956.5927350000002</v>
      </c>
      <c r="F56" s="120">
        <v>4723.3146080000006</v>
      </c>
      <c r="G56" s="120"/>
      <c r="H56" s="120">
        <v>29.789379264239361</v>
      </c>
      <c r="I56" s="120">
        <v>76.995045127020234</v>
      </c>
      <c r="J56" s="65"/>
      <c r="K56" s="68"/>
      <c r="L56" s="68"/>
    </row>
    <row r="57" spans="1:12" s="7" customFormat="1" ht="24">
      <c r="A57" s="19" t="s">
        <v>36</v>
      </c>
      <c r="B57" s="121">
        <v>13379.500006</v>
      </c>
      <c r="C57" s="121">
        <v>4878.4714830000003</v>
      </c>
      <c r="D57" s="121">
        <v>1625.0053740000001</v>
      </c>
      <c r="E57" s="121">
        <v>2233.6517570000001</v>
      </c>
      <c r="F57" s="121">
        <v>3612.3103080000001</v>
      </c>
      <c r="G57" s="121"/>
      <c r="H57" s="121">
        <v>26.998843801188904</v>
      </c>
      <c r="I57" s="121">
        <v>74.045944935576856</v>
      </c>
      <c r="J57" s="66"/>
      <c r="K57" s="68"/>
      <c r="L57" s="68"/>
    </row>
    <row r="58" spans="1:12" s="7" customFormat="1" ht="24">
      <c r="A58" s="19" t="s">
        <v>160</v>
      </c>
      <c r="B58" s="121">
        <v>2229.9999939999998</v>
      </c>
      <c r="C58" s="121">
        <v>1120.6808699999999</v>
      </c>
      <c r="D58" s="121">
        <v>473.83774199999999</v>
      </c>
      <c r="E58" s="121">
        <v>678.96049300000004</v>
      </c>
      <c r="F58" s="121">
        <v>1006.308729</v>
      </c>
      <c r="G58" s="121"/>
      <c r="H58" s="121">
        <v>45.125952094509294</v>
      </c>
      <c r="I58" s="121">
        <v>89.794405877562639</v>
      </c>
      <c r="J58" s="66"/>
      <c r="K58" s="68"/>
      <c r="L58" s="68"/>
    </row>
    <row r="59" spans="1:12" s="7" customFormat="1" ht="24">
      <c r="A59" s="19" t="s">
        <v>161</v>
      </c>
      <c r="B59" s="121">
        <v>246.2</v>
      </c>
      <c r="C59" s="121">
        <v>135.417216</v>
      </c>
      <c r="D59" s="121">
        <v>24.284936999999999</v>
      </c>
      <c r="E59" s="121">
        <v>43.980485000000002</v>
      </c>
      <c r="F59" s="121">
        <v>104.695571</v>
      </c>
      <c r="G59" s="121"/>
      <c r="H59" s="121">
        <v>42.524602355808291</v>
      </c>
      <c r="I59" s="121">
        <v>77.313338800289628</v>
      </c>
      <c r="J59" s="66"/>
      <c r="K59" s="68"/>
      <c r="L59" s="68"/>
    </row>
    <row r="60" spans="1:12" s="7" customFormat="1" ht="12.75">
      <c r="A60" s="27" t="s">
        <v>168</v>
      </c>
      <c r="B60" s="119">
        <v>2686.084378</v>
      </c>
      <c r="C60" s="119">
        <v>2254.1257489999998</v>
      </c>
      <c r="D60" s="119">
        <v>556.29443100000003</v>
      </c>
      <c r="E60" s="119">
        <v>2082.395524</v>
      </c>
      <c r="F60" s="119">
        <v>2251.3393019999999</v>
      </c>
      <c r="G60" s="119"/>
      <c r="H60" s="119">
        <v>83.814913650489942</v>
      </c>
      <c r="I60" s="119">
        <v>99.876384580530342</v>
      </c>
      <c r="J60" s="15"/>
      <c r="K60" s="68"/>
      <c r="L60" s="68"/>
    </row>
    <row r="61" spans="1:12" s="7" customFormat="1" ht="24">
      <c r="A61" s="28" t="s">
        <v>37</v>
      </c>
      <c r="B61" s="121">
        <v>258.29848099999998</v>
      </c>
      <c r="C61" s="121">
        <v>239.975054</v>
      </c>
      <c r="D61" s="121">
        <v>121.984043</v>
      </c>
      <c r="E61" s="121">
        <v>185.94395800000001</v>
      </c>
      <c r="F61" s="121">
        <v>239.844087</v>
      </c>
      <c r="G61" s="121"/>
      <c r="H61" s="121">
        <v>92.855399718746327</v>
      </c>
      <c r="I61" s="121">
        <v>99.945424744023597</v>
      </c>
      <c r="J61" s="66"/>
      <c r="K61" s="68"/>
      <c r="L61" s="68"/>
    </row>
    <row r="62" spans="1:12" s="7" customFormat="1" ht="24">
      <c r="A62" s="28" t="s">
        <v>209</v>
      </c>
      <c r="B62" s="121">
        <v>2158.5173460000001</v>
      </c>
      <c r="C62" s="121">
        <v>1768.605491</v>
      </c>
      <c r="D62" s="121">
        <v>313.10788200000002</v>
      </c>
      <c r="E62" s="121">
        <v>1708.804682</v>
      </c>
      <c r="F62" s="121">
        <v>1766.2122139999999</v>
      </c>
      <c r="G62" s="121"/>
      <c r="H62" s="121">
        <v>81.825249969522361</v>
      </c>
      <c r="I62" s="121">
        <v>99.864679997196731</v>
      </c>
      <c r="J62" s="66"/>
      <c r="K62" s="68"/>
      <c r="L62" s="68"/>
    </row>
    <row r="63" spans="1:12" s="7" customFormat="1" ht="24">
      <c r="A63" s="28" t="s">
        <v>39</v>
      </c>
      <c r="B63" s="121">
        <v>269.268551</v>
      </c>
      <c r="C63" s="121">
        <v>245.54520400000001</v>
      </c>
      <c r="D63" s="121">
        <v>121.202506</v>
      </c>
      <c r="E63" s="121">
        <v>187.646884</v>
      </c>
      <c r="F63" s="121">
        <v>245.28300100000001</v>
      </c>
      <c r="G63" s="121"/>
      <c r="H63" s="121">
        <v>91.092331462057757</v>
      </c>
      <c r="I63" s="121">
        <v>99.893215996187806</v>
      </c>
      <c r="J63" s="66"/>
      <c r="K63" s="68"/>
      <c r="L63" s="68"/>
    </row>
    <row r="64" spans="1:12" s="7" customFormat="1" ht="12.75">
      <c r="A64" s="29" t="s">
        <v>104</v>
      </c>
      <c r="B64" s="125">
        <v>33697.826973999996</v>
      </c>
      <c r="C64" s="125">
        <v>22402.701000000001</v>
      </c>
      <c r="D64" s="125">
        <v>16035.397837</v>
      </c>
      <c r="E64" s="125">
        <v>16566.515596999998</v>
      </c>
      <c r="F64" s="125">
        <v>22287.072859999997</v>
      </c>
      <c r="G64" s="125"/>
      <c r="H64" s="125">
        <v>66.138012036194155</v>
      </c>
      <c r="I64" s="119">
        <v>99.483865182149216</v>
      </c>
      <c r="J64" s="15"/>
      <c r="K64" s="68"/>
      <c r="L64" s="68"/>
    </row>
    <row r="65" spans="1:12" s="7" customFormat="1" ht="24">
      <c r="A65" s="31" t="s">
        <v>142</v>
      </c>
      <c r="B65" s="121">
        <v>1475.1135420000001</v>
      </c>
      <c r="C65" s="121">
        <v>182.36005800000001</v>
      </c>
      <c r="D65" s="121">
        <v>118.284175</v>
      </c>
      <c r="E65" s="121">
        <v>150.443139</v>
      </c>
      <c r="F65" s="121">
        <v>151.11095</v>
      </c>
      <c r="G65" s="121"/>
      <c r="H65" s="121">
        <v>10.244021609015912</v>
      </c>
      <c r="I65" s="121">
        <v>82.864061164095489</v>
      </c>
      <c r="J65" s="66"/>
      <c r="K65" s="68"/>
      <c r="L65" s="68"/>
    </row>
    <row r="66" spans="1:12" s="7" customFormat="1" ht="12.75">
      <c r="A66" s="32" t="s">
        <v>41</v>
      </c>
      <c r="B66" s="126">
        <v>3035.1332590000002</v>
      </c>
      <c r="C66" s="126">
        <v>1599.4208760000001</v>
      </c>
      <c r="D66" s="126">
        <v>1032.9520210000001</v>
      </c>
      <c r="E66" s="126">
        <v>1268.264776</v>
      </c>
      <c r="F66" s="126">
        <v>1594.6335230000002</v>
      </c>
      <c r="G66" s="126"/>
      <c r="H66" s="126">
        <v>52.539160126543891</v>
      </c>
      <c r="I66" s="120">
        <v>99.700682098637301</v>
      </c>
      <c r="J66" s="65"/>
      <c r="K66" s="68"/>
      <c r="L66" s="68"/>
    </row>
    <row r="67" spans="1:12" s="7" customFormat="1" ht="24">
      <c r="A67" s="34" t="s">
        <v>42</v>
      </c>
      <c r="B67" s="121">
        <v>2884.1175950000002</v>
      </c>
      <c r="C67" s="121">
        <v>1523.2208760000001</v>
      </c>
      <c r="D67" s="121">
        <v>981.55202099999997</v>
      </c>
      <c r="E67" s="121">
        <v>1205.6647760000001</v>
      </c>
      <c r="F67" s="121">
        <v>1518.5335230000001</v>
      </c>
      <c r="G67" s="121"/>
      <c r="H67" s="121">
        <v>52.651581392956345</v>
      </c>
      <c r="I67" s="121">
        <v>99.692273584622271</v>
      </c>
      <c r="J67" s="66"/>
      <c r="K67" s="68"/>
      <c r="L67" s="68"/>
    </row>
    <row r="68" spans="1:12" s="7" customFormat="1" ht="12.75">
      <c r="A68" s="78" t="s">
        <v>16</v>
      </c>
      <c r="B68" s="121">
        <v>139.62919099999999</v>
      </c>
      <c r="C68" s="121">
        <v>70.8</v>
      </c>
      <c r="D68" s="121">
        <v>47.7</v>
      </c>
      <c r="E68" s="121">
        <v>58.1</v>
      </c>
      <c r="F68" s="121">
        <v>70.7</v>
      </c>
      <c r="G68" s="121"/>
      <c r="H68" s="121">
        <v>50.634111315591603</v>
      </c>
      <c r="I68" s="121">
        <v>99.858757062146893</v>
      </c>
      <c r="J68" s="66"/>
      <c r="K68" s="68"/>
      <c r="L68" s="68"/>
    </row>
    <row r="69" spans="1:12" s="7" customFormat="1" ht="24">
      <c r="A69" s="34" t="s">
        <v>17</v>
      </c>
      <c r="B69" s="121">
        <v>11.386473000000001</v>
      </c>
      <c r="C69" s="121">
        <v>5.4</v>
      </c>
      <c r="D69" s="121">
        <v>3.7</v>
      </c>
      <c r="E69" s="121">
        <v>4.5</v>
      </c>
      <c r="F69" s="121">
        <v>5.4</v>
      </c>
      <c r="G69" s="121"/>
      <c r="H69" s="121">
        <v>47.424694196350352</v>
      </c>
      <c r="I69" s="121">
        <v>100</v>
      </c>
      <c r="J69" s="66"/>
      <c r="K69" s="68"/>
      <c r="L69" s="68"/>
    </row>
    <row r="70" spans="1:12" s="7" customFormat="1" ht="12.75">
      <c r="A70" s="32" t="s">
        <v>43</v>
      </c>
      <c r="B70" s="127">
        <v>2781.8502279999998</v>
      </c>
      <c r="C70" s="127">
        <v>2233.1132579999999</v>
      </c>
      <c r="D70" s="127">
        <v>1218.4866480000001</v>
      </c>
      <c r="E70" s="127">
        <v>1335.0919840000001</v>
      </c>
      <c r="F70" s="127">
        <v>2180.8702579999999</v>
      </c>
      <c r="G70" s="127"/>
      <c r="H70" s="127">
        <v>78.396393740001159</v>
      </c>
      <c r="I70" s="120">
        <v>97.660530659927687</v>
      </c>
      <c r="J70" s="65"/>
      <c r="K70" s="68"/>
      <c r="L70" s="68"/>
    </row>
    <row r="71" spans="1:12" s="7" customFormat="1" ht="36">
      <c r="A71" s="34" t="s">
        <v>44</v>
      </c>
      <c r="B71" s="121">
        <v>1950.3786379999999</v>
      </c>
      <c r="C71" s="121">
        <v>1506.3132579999999</v>
      </c>
      <c r="D71" s="121">
        <v>812.18664799999999</v>
      </c>
      <c r="E71" s="121">
        <v>887.991984</v>
      </c>
      <c r="F71" s="121">
        <v>1502.6702580000001</v>
      </c>
      <c r="G71" s="121"/>
      <c r="H71" s="121">
        <v>77.045053135984986</v>
      </c>
      <c r="I71" s="121">
        <v>99.758151235763748</v>
      </c>
      <c r="J71" s="66"/>
      <c r="K71" s="68"/>
      <c r="L71" s="68"/>
    </row>
    <row r="72" spans="1:12" s="7" customFormat="1" ht="24">
      <c r="A72" s="34" t="s">
        <v>45</v>
      </c>
      <c r="B72" s="121">
        <v>831.47158999999999</v>
      </c>
      <c r="C72" s="121">
        <v>726.80000000000007</v>
      </c>
      <c r="D72" s="121">
        <v>406.29999999999995</v>
      </c>
      <c r="E72" s="121">
        <v>447.1</v>
      </c>
      <c r="F72" s="121">
        <v>678.2</v>
      </c>
      <c r="G72" s="121"/>
      <c r="H72" s="121">
        <v>81.56622645399105</v>
      </c>
      <c r="I72" s="121">
        <v>93.313153549807367</v>
      </c>
      <c r="J72" s="66"/>
      <c r="K72" s="68"/>
      <c r="L72" s="68"/>
    </row>
    <row r="73" spans="1:12" s="7" customFormat="1" ht="12.75">
      <c r="A73" s="31" t="s">
        <v>211</v>
      </c>
      <c r="B73" s="121">
        <v>1700</v>
      </c>
      <c r="C73" s="121">
        <v>1647.3458450000001</v>
      </c>
      <c r="D73" s="121">
        <v>1634.901089</v>
      </c>
      <c r="E73" s="121">
        <v>1644.0181660000001</v>
      </c>
      <c r="F73" s="121">
        <v>1647.046212</v>
      </c>
      <c r="G73" s="121"/>
      <c r="H73" s="121">
        <v>96.885071294117637</v>
      </c>
      <c r="I73" s="121">
        <v>99.981811166069974</v>
      </c>
      <c r="J73" s="66"/>
      <c r="K73" s="68"/>
      <c r="L73" s="68"/>
    </row>
    <row r="74" spans="1:12" s="4" customFormat="1" ht="24">
      <c r="A74" s="31" t="s">
        <v>47</v>
      </c>
      <c r="B74" s="121">
        <v>206.04580300000001</v>
      </c>
      <c r="C74" s="121">
        <v>150.78850600000001</v>
      </c>
      <c r="D74" s="121">
        <v>97.413077000000001</v>
      </c>
      <c r="E74" s="128">
        <v>150.30504099999999</v>
      </c>
      <c r="F74" s="121">
        <v>150.696719</v>
      </c>
      <c r="G74" s="121"/>
      <c r="H74" s="121">
        <v>73.137485358049247</v>
      </c>
      <c r="I74" s="121">
        <v>99.939128649500645</v>
      </c>
      <c r="J74" s="66"/>
      <c r="K74" s="68"/>
      <c r="L74" s="68"/>
    </row>
    <row r="75" spans="1:12" s="7" customFormat="1" ht="12.75">
      <c r="A75" s="32" t="s">
        <v>48</v>
      </c>
      <c r="B75" s="127">
        <v>317.35054600000001</v>
      </c>
      <c r="C75" s="127">
        <v>160.15869799999999</v>
      </c>
      <c r="D75" s="127">
        <v>59.463481000000002</v>
      </c>
      <c r="E75" s="127">
        <v>152.127229</v>
      </c>
      <c r="F75" s="127">
        <v>159.13396800000001</v>
      </c>
      <c r="G75" s="127"/>
      <c r="H75" s="127">
        <v>50.144538903676569</v>
      </c>
      <c r="I75" s="120">
        <v>99.360178365086369</v>
      </c>
      <c r="J75" s="65"/>
      <c r="K75" s="68"/>
      <c r="L75" s="68"/>
    </row>
    <row r="76" spans="1:12" s="7" customFormat="1" ht="12.75">
      <c r="A76" s="78" t="s">
        <v>49</v>
      </c>
      <c r="B76" s="121">
        <v>63.700949000000001</v>
      </c>
      <c r="C76" s="121">
        <v>24.8</v>
      </c>
      <c r="D76" s="121">
        <v>15.7</v>
      </c>
      <c r="E76" s="128">
        <v>19.3</v>
      </c>
      <c r="F76" s="121">
        <v>24.1</v>
      </c>
      <c r="G76" s="121"/>
      <c r="H76" s="121">
        <v>37.833031341495399</v>
      </c>
      <c r="I76" s="121">
        <v>97.177419354838719</v>
      </c>
      <c r="J76" s="66"/>
      <c r="K76" s="68"/>
      <c r="L76" s="68"/>
    </row>
    <row r="77" spans="1:12" s="7" customFormat="1" ht="12.75">
      <c r="A77" s="78" t="s">
        <v>50</v>
      </c>
      <c r="B77" s="121">
        <v>41.509306000000002</v>
      </c>
      <c r="C77" s="121">
        <v>14.2</v>
      </c>
      <c r="D77" s="121">
        <v>1.6</v>
      </c>
      <c r="E77" s="128">
        <v>13.6</v>
      </c>
      <c r="F77" s="121">
        <v>14.2</v>
      </c>
      <c r="G77" s="121"/>
      <c r="H77" s="121">
        <v>34.20919636671352</v>
      </c>
      <c r="I77" s="121">
        <v>100</v>
      </c>
      <c r="J77" s="66"/>
      <c r="K77" s="68"/>
      <c r="L77" s="68"/>
    </row>
    <row r="78" spans="1:12" s="7" customFormat="1" ht="36">
      <c r="A78" s="34" t="s">
        <v>210</v>
      </c>
      <c r="B78" s="121">
        <v>108.140291</v>
      </c>
      <c r="C78" s="121">
        <v>74.080271999999994</v>
      </c>
      <c r="D78" s="121">
        <v>42.163480999999997</v>
      </c>
      <c r="E78" s="128">
        <v>72.148803000000001</v>
      </c>
      <c r="F78" s="121">
        <v>73.755542000000005</v>
      </c>
      <c r="G78" s="121"/>
      <c r="H78" s="121">
        <v>68.203572709083986</v>
      </c>
      <c r="I78" s="121">
        <v>99.561651177522691</v>
      </c>
      <c r="J78" s="66"/>
      <c r="K78" s="68"/>
      <c r="L78" s="68"/>
    </row>
    <row r="79" spans="1:12" s="7" customFormat="1" ht="24">
      <c r="A79" s="34" t="s">
        <v>145</v>
      </c>
      <c r="B79" s="121">
        <v>104</v>
      </c>
      <c r="C79" s="121">
        <v>47.078426</v>
      </c>
      <c r="D79" s="121">
        <v>0</v>
      </c>
      <c r="E79" s="128">
        <v>47.078426</v>
      </c>
      <c r="F79" s="121">
        <v>47.078426</v>
      </c>
      <c r="G79" s="121"/>
      <c r="H79" s="121">
        <v>45.267717307692308</v>
      </c>
      <c r="I79" s="129">
        <v>100</v>
      </c>
      <c r="J79" s="66"/>
      <c r="K79" s="68"/>
      <c r="L79" s="68"/>
    </row>
    <row r="80" spans="1:12" s="7" customFormat="1" ht="24">
      <c r="A80" s="32" t="s">
        <v>51</v>
      </c>
      <c r="B80" s="120">
        <v>34.484217000000001</v>
      </c>
      <c r="C80" s="120">
        <v>22.3</v>
      </c>
      <c r="D80" s="120">
        <v>6.8</v>
      </c>
      <c r="E80" s="120">
        <v>8.4</v>
      </c>
      <c r="F80" s="120">
        <v>9.9</v>
      </c>
      <c r="G80" s="120"/>
      <c r="H80" s="120">
        <v>28.708785819321342</v>
      </c>
      <c r="I80" s="130">
        <v>44.394618834080717</v>
      </c>
      <c r="J80" s="65"/>
      <c r="K80" s="68"/>
      <c r="L80" s="68"/>
    </row>
    <row r="81" spans="1:12" s="7" customFormat="1" ht="12.75">
      <c r="A81" s="34" t="s">
        <v>50</v>
      </c>
      <c r="B81" s="121">
        <v>26.668234999999999</v>
      </c>
      <c r="C81" s="121">
        <v>22.3</v>
      </c>
      <c r="D81" s="121">
        <v>6.8</v>
      </c>
      <c r="E81" s="121">
        <v>8.4</v>
      </c>
      <c r="F81" s="121">
        <v>9.9</v>
      </c>
      <c r="G81" s="121"/>
      <c r="H81" s="121">
        <v>37.122816714341987</v>
      </c>
      <c r="I81" s="121">
        <v>44.394618834080717</v>
      </c>
      <c r="J81" s="66"/>
      <c r="K81" s="68"/>
      <c r="L81" s="68"/>
    </row>
    <row r="82" spans="1:12" s="7" customFormat="1" ht="24">
      <c r="A82" s="34" t="s">
        <v>52</v>
      </c>
      <c r="B82" s="121">
        <v>7.815982</v>
      </c>
      <c r="C82" s="131">
        <v>0</v>
      </c>
      <c r="D82" s="131">
        <v>0</v>
      </c>
      <c r="E82" s="131">
        <v>0</v>
      </c>
      <c r="F82" s="131">
        <v>0</v>
      </c>
      <c r="G82" s="121"/>
      <c r="H82" s="131">
        <v>0</v>
      </c>
      <c r="I82" s="121">
        <v>0</v>
      </c>
      <c r="J82" s="66"/>
      <c r="K82" s="68"/>
      <c r="L82" s="68"/>
    </row>
    <row r="83" spans="1:12" s="7" customFormat="1" ht="12.75">
      <c r="A83" s="32" t="s">
        <v>53</v>
      </c>
      <c r="B83" s="120">
        <v>104.322372</v>
      </c>
      <c r="C83" s="120">
        <v>59.140321999999998</v>
      </c>
      <c r="D83" s="120">
        <v>20.016528000000001</v>
      </c>
      <c r="E83" s="120">
        <v>35.341447000000002</v>
      </c>
      <c r="F83" s="120">
        <v>49.355725</v>
      </c>
      <c r="G83" s="120"/>
      <c r="H83" s="120">
        <v>47.310777212772734</v>
      </c>
      <c r="I83" s="120">
        <v>83.455286225868036</v>
      </c>
      <c r="J83" s="65"/>
      <c r="K83" s="68"/>
      <c r="L83" s="68"/>
    </row>
    <row r="84" spans="1:12" s="7" customFormat="1" ht="24">
      <c r="A84" s="34" t="s">
        <v>54</v>
      </c>
      <c r="B84" s="121">
        <v>104.322372</v>
      </c>
      <c r="C84" s="121">
        <v>59.140321999999998</v>
      </c>
      <c r="D84" s="121">
        <v>20.016528000000001</v>
      </c>
      <c r="E84" s="121">
        <v>35.341447000000002</v>
      </c>
      <c r="F84" s="121">
        <v>49.355725</v>
      </c>
      <c r="G84" s="121"/>
      <c r="H84" s="121">
        <v>47.310777212772734</v>
      </c>
      <c r="I84" s="121">
        <v>83.455286225868036</v>
      </c>
      <c r="J84" s="66"/>
      <c r="K84" s="68"/>
      <c r="L84" s="68"/>
    </row>
    <row r="85" spans="1:12" s="7" customFormat="1" ht="25.5">
      <c r="A85" s="31" t="s">
        <v>224</v>
      </c>
      <c r="B85" s="121">
        <v>23062.061021000001</v>
      </c>
      <c r="C85" s="121">
        <v>16032.716723</v>
      </c>
      <c r="D85" s="121">
        <v>11728.254459</v>
      </c>
      <c r="E85" s="191">
        <v>11555.834712</v>
      </c>
      <c r="F85" s="121">
        <v>16032.716721999999</v>
      </c>
      <c r="G85" s="121"/>
      <c r="H85" s="121">
        <v>69.519878155733011</v>
      </c>
      <c r="I85" s="121">
        <v>99.999999993762756</v>
      </c>
      <c r="J85" s="66"/>
      <c r="K85" s="68"/>
      <c r="L85" s="68"/>
    </row>
    <row r="86" spans="1:12" s="7" customFormat="1" ht="24">
      <c r="A86" s="31" t="s">
        <v>56</v>
      </c>
      <c r="B86" s="121">
        <v>108.3503</v>
      </c>
      <c r="C86" s="132">
        <v>99.876285999999993</v>
      </c>
      <c r="D86" s="132">
        <v>58.116500000000002</v>
      </c>
      <c r="E86" s="128">
        <v>58.685617999999998</v>
      </c>
      <c r="F86" s="132">
        <v>99.871990999999994</v>
      </c>
      <c r="G86" s="121"/>
      <c r="H86" s="132">
        <v>92.1750941160292</v>
      </c>
      <c r="I86" s="121">
        <v>99.995699679901989</v>
      </c>
      <c r="J86" s="66"/>
      <c r="K86" s="68"/>
      <c r="L86" s="68"/>
    </row>
    <row r="87" spans="1:12" s="7" customFormat="1" ht="12.75">
      <c r="A87" s="31" t="s">
        <v>57</v>
      </c>
      <c r="B87" s="121">
        <v>593.000001</v>
      </c>
      <c r="C87" s="121">
        <v>7.9191019999999996</v>
      </c>
      <c r="D87" s="121">
        <v>2.292116</v>
      </c>
      <c r="E87" s="121">
        <v>4.7434830000000003</v>
      </c>
      <c r="F87" s="121">
        <v>7.9191019999999996</v>
      </c>
      <c r="G87" s="121"/>
      <c r="H87" s="121">
        <v>1.3354303518795441</v>
      </c>
      <c r="I87" s="121">
        <v>100</v>
      </c>
      <c r="J87" s="66"/>
      <c r="K87" s="68"/>
      <c r="L87" s="68"/>
    </row>
    <row r="88" spans="1:12" s="7" customFormat="1" ht="24">
      <c r="A88" s="36" t="s">
        <v>58</v>
      </c>
      <c r="B88" s="121">
        <v>150.11568500000001</v>
      </c>
      <c r="C88" s="121">
        <v>145.161326</v>
      </c>
      <c r="D88" s="121">
        <v>1.0177430000000001</v>
      </c>
      <c r="E88" s="121">
        <v>144.560002</v>
      </c>
      <c r="F88" s="121">
        <v>145.11769000000001</v>
      </c>
      <c r="G88" s="121"/>
      <c r="H88" s="121">
        <v>96.670571099882068</v>
      </c>
      <c r="I88" s="121">
        <v>99.969939651832618</v>
      </c>
      <c r="J88" s="66"/>
      <c r="K88" s="68"/>
      <c r="L88" s="68"/>
    </row>
    <row r="89" spans="1:12" s="7" customFormat="1" ht="24">
      <c r="A89" s="31" t="s">
        <v>141</v>
      </c>
      <c r="B89" s="121">
        <v>57</v>
      </c>
      <c r="C89" s="121">
        <v>0</v>
      </c>
      <c r="D89" s="121">
        <v>0</v>
      </c>
      <c r="E89" s="121">
        <v>0</v>
      </c>
      <c r="F89" s="121">
        <v>0</v>
      </c>
      <c r="G89" s="121"/>
      <c r="H89" s="121">
        <v>0</v>
      </c>
      <c r="I89" s="121">
        <v>0</v>
      </c>
      <c r="J89" s="66"/>
      <c r="K89" s="68"/>
      <c r="L89" s="68"/>
    </row>
    <row r="90" spans="1:12" s="7" customFormat="1" ht="24">
      <c r="A90" s="79" t="s">
        <v>155</v>
      </c>
      <c r="B90" s="121">
        <v>73</v>
      </c>
      <c r="C90" s="121">
        <v>62.4</v>
      </c>
      <c r="D90" s="121">
        <v>57.4</v>
      </c>
      <c r="E90" s="121">
        <v>58.7</v>
      </c>
      <c r="F90" s="121">
        <v>58.7</v>
      </c>
      <c r="G90" s="121"/>
      <c r="H90" s="121">
        <v>80.410958904109592</v>
      </c>
      <c r="I90" s="121">
        <v>94.070512820512832</v>
      </c>
      <c r="J90" s="66"/>
      <c r="K90" s="68"/>
      <c r="L90" s="68"/>
    </row>
    <row r="91" spans="1:12" s="7" customFormat="1" ht="12.75">
      <c r="A91" s="29" t="s">
        <v>105</v>
      </c>
      <c r="B91" s="119">
        <v>59249.338130699995</v>
      </c>
      <c r="C91" s="119">
        <v>29115.513945979998</v>
      </c>
      <c r="D91" s="119">
        <v>18185.376818820005</v>
      </c>
      <c r="E91" s="119">
        <v>23557.262547500002</v>
      </c>
      <c r="F91" s="119">
        <v>28784.961214660005</v>
      </c>
      <c r="G91" s="119"/>
      <c r="H91" s="119">
        <v>48.582755728278933</v>
      </c>
      <c r="I91" s="119">
        <v>98.864685226119349</v>
      </c>
      <c r="J91" s="15"/>
      <c r="K91" s="68"/>
      <c r="L91" s="68"/>
    </row>
    <row r="92" spans="1:12" s="7" customFormat="1" ht="24">
      <c r="A92" s="16" t="s">
        <v>212</v>
      </c>
      <c r="B92" s="120">
        <v>756.07874300000003</v>
      </c>
      <c r="C92" s="120">
        <v>633.50141806000011</v>
      </c>
      <c r="D92" s="120">
        <v>122.32808066000001</v>
      </c>
      <c r="E92" s="120">
        <v>396.01860948000001</v>
      </c>
      <c r="F92" s="120">
        <v>400.86255260999997</v>
      </c>
      <c r="G92" s="120"/>
      <c r="H92" s="120">
        <v>53.018624888122254</v>
      </c>
      <c r="I92" s="120">
        <v>63.277293654303001</v>
      </c>
      <c r="J92" s="65"/>
      <c r="K92" s="68"/>
      <c r="L92" s="68"/>
    </row>
    <row r="93" spans="1:12" s="7" customFormat="1" ht="24">
      <c r="A93" s="19" t="s">
        <v>60</v>
      </c>
      <c r="B93" s="121">
        <v>212.50721100000001</v>
      </c>
      <c r="C93" s="121">
        <v>181.49333203</v>
      </c>
      <c r="D93" s="121">
        <v>1.1843083799999998</v>
      </c>
      <c r="E93" s="121">
        <v>140.48980202999999</v>
      </c>
      <c r="F93" s="121">
        <v>140.89756303000001</v>
      </c>
      <c r="G93" s="121"/>
      <c r="H93" s="121">
        <v>66.302485627181852</v>
      </c>
      <c r="I93" s="121">
        <v>77.63236337889829</v>
      </c>
      <c r="J93" s="66"/>
      <c r="K93" s="68"/>
      <c r="L93" s="68"/>
    </row>
    <row r="94" spans="1:12" s="7" customFormat="1" ht="24">
      <c r="A94" s="19" t="s">
        <v>61</v>
      </c>
      <c r="B94" s="121">
        <v>525.58500100000003</v>
      </c>
      <c r="C94" s="121">
        <v>399.28977343000008</v>
      </c>
      <c r="D94" s="121">
        <v>120.38998868</v>
      </c>
      <c r="E94" s="121">
        <v>254.20561379</v>
      </c>
      <c r="F94" s="121">
        <v>258.11735091999998</v>
      </c>
      <c r="G94" s="121"/>
      <c r="H94" s="121">
        <v>49.11048649198419</v>
      </c>
      <c r="I94" s="121">
        <v>64.64411765488174</v>
      </c>
      <c r="J94" s="66"/>
      <c r="K94" s="68"/>
      <c r="L94" s="68"/>
    </row>
    <row r="95" spans="1:12" s="7" customFormat="1" ht="12.75">
      <c r="A95" s="19" t="s">
        <v>62</v>
      </c>
      <c r="B95" s="121">
        <v>17.986530999999999</v>
      </c>
      <c r="C95" s="121">
        <v>52.718312600000004</v>
      </c>
      <c r="D95" s="121">
        <v>0.7537836</v>
      </c>
      <c r="E95" s="121">
        <v>1.32319366</v>
      </c>
      <c r="F95" s="121">
        <v>1.8476386600000001</v>
      </c>
      <c r="G95" s="121"/>
      <c r="H95" s="121">
        <v>10.272345790302756</v>
      </c>
      <c r="I95" s="121">
        <v>3.504737858396477</v>
      </c>
      <c r="J95" s="66"/>
      <c r="K95" s="68"/>
      <c r="L95" s="68"/>
    </row>
    <row r="96" spans="1:12" s="7" customFormat="1" ht="12.75">
      <c r="A96" s="24" t="s">
        <v>213</v>
      </c>
      <c r="B96" s="121">
        <v>56.099888</v>
      </c>
      <c r="C96" s="121">
        <v>0</v>
      </c>
      <c r="D96" s="121">
        <v>0</v>
      </c>
      <c r="E96" s="121">
        <v>0</v>
      </c>
      <c r="F96" s="121">
        <v>0</v>
      </c>
      <c r="G96" s="121"/>
      <c r="H96" s="121">
        <v>0</v>
      </c>
      <c r="I96" s="121">
        <v>0</v>
      </c>
      <c r="J96" s="66"/>
      <c r="K96" s="68"/>
      <c r="L96" s="68"/>
    </row>
    <row r="97" spans="1:12" s="7" customFormat="1" ht="24">
      <c r="A97" s="24" t="s">
        <v>214</v>
      </c>
      <c r="B97" s="121">
        <v>100.134154</v>
      </c>
      <c r="C97" s="121">
        <v>99.413135999999994</v>
      </c>
      <c r="D97" s="121">
        <v>5.7439920000000004</v>
      </c>
      <c r="E97" s="121">
        <v>98.416287999999994</v>
      </c>
      <c r="F97" s="121">
        <v>99.413135999999994</v>
      </c>
      <c r="G97" s="121"/>
      <c r="H97" s="121">
        <v>99.279947978588794</v>
      </c>
      <c r="I97" s="121">
        <v>100</v>
      </c>
      <c r="J97" s="66"/>
      <c r="K97" s="68"/>
      <c r="L97" s="68"/>
    </row>
    <row r="98" spans="1:12" s="7" customFormat="1" ht="12.75">
      <c r="A98" s="24" t="s">
        <v>63</v>
      </c>
      <c r="B98" s="121">
        <v>5314.4142279999996</v>
      </c>
      <c r="C98" s="121">
        <v>2591.5768699999999</v>
      </c>
      <c r="D98" s="121">
        <v>1357.297364</v>
      </c>
      <c r="E98" s="121">
        <v>2008.1556</v>
      </c>
      <c r="F98" s="121">
        <v>2531.3922739999998</v>
      </c>
      <c r="G98" s="121"/>
      <c r="H98" s="121">
        <v>47.632573702344828</v>
      </c>
      <c r="I98" s="121">
        <v>97.677684320434608</v>
      </c>
      <c r="J98" s="66"/>
      <c r="K98" s="68"/>
      <c r="L98" s="68"/>
    </row>
    <row r="99" spans="1:12" s="7" customFormat="1" ht="12.75">
      <c r="A99" s="24" t="s">
        <v>215</v>
      </c>
      <c r="B99" s="121">
        <v>51871.994991</v>
      </c>
      <c r="C99" s="121">
        <v>25247.554007439998</v>
      </c>
      <c r="D99" s="121">
        <v>16386.507959210001</v>
      </c>
      <c r="E99" s="121">
        <v>20661.592230280003</v>
      </c>
      <c r="F99" s="121">
        <v>25218.675853440003</v>
      </c>
      <c r="G99" s="121"/>
      <c r="H99" s="121">
        <v>48.617131185749741</v>
      </c>
      <c r="I99" s="121">
        <v>99.885619993162564</v>
      </c>
      <c r="J99" s="66"/>
      <c r="K99" s="68"/>
      <c r="L99" s="68"/>
    </row>
    <row r="100" spans="1:12" s="7" customFormat="1" ht="12.75">
      <c r="A100" s="24" t="s">
        <v>217</v>
      </c>
      <c r="B100" s="121">
        <v>410</v>
      </c>
      <c r="C100" s="121">
        <v>195.73816347999997</v>
      </c>
      <c r="D100" s="121">
        <v>149.64798994999998</v>
      </c>
      <c r="E100" s="121">
        <v>183.25609473999998</v>
      </c>
      <c r="F100" s="121">
        <v>191.43525660999998</v>
      </c>
      <c r="G100" s="121"/>
      <c r="H100" s="121">
        <v>46.691526002439019</v>
      </c>
      <c r="I100" s="121">
        <v>97.801702645258729</v>
      </c>
      <c r="J100" s="66"/>
      <c r="K100" s="68"/>
      <c r="L100" s="68"/>
    </row>
    <row r="101" spans="1:12" s="7" customFormat="1" ht="24">
      <c r="A101" s="22" t="s">
        <v>106</v>
      </c>
      <c r="B101" s="120">
        <v>740.6161267</v>
      </c>
      <c r="C101" s="120">
        <v>347.73035100000004</v>
      </c>
      <c r="D101" s="120">
        <v>163.85143299999999</v>
      </c>
      <c r="E101" s="120">
        <v>209.823725</v>
      </c>
      <c r="F101" s="120">
        <v>343.182142</v>
      </c>
      <c r="G101" s="120"/>
      <c r="H101" s="120">
        <v>46.337384459765104</v>
      </c>
      <c r="I101" s="120">
        <v>98.692029905666743</v>
      </c>
      <c r="J101" s="65"/>
      <c r="K101" s="68"/>
      <c r="L101" s="68"/>
    </row>
    <row r="102" spans="1:12" s="7" customFormat="1" ht="24">
      <c r="A102" s="19" t="s">
        <v>216</v>
      </c>
      <c r="B102" s="121">
        <v>251.63759569999999</v>
      </c>
      <c r="C102" s="121">
        <v>123.3</v>
      </c>
      <c r="D102" s="121">
        <v>81.3</v>
      </c>
      <c r="E102" s="121">
        <v>106.1</v>
      </c>
      <c r="F102" s="121">
        <v>123.3</v>
      </c>
      <c r="G102" s="121"/>
      <c r="H102" s="121">
        <v>48.999037547234039</v>
      </c>
      <c r="I102" s="121">
        <v>100</v>
      </c>
      <c r="J102" s="66"/>
      <c r="K102" s="68"/>
      <c r="L102" s="68"/>
    </row>
    <row r="103" spans="1:12" s="7" customFormat="1" ht="36">
      <c r="A103" s="19" t="s">
        <v>190</v>
      </c>
      <c r="B103" s="121">
        <v>279.49453099999999</v>
      </c>
      <c r="C103" s="121">
        <v>150.433178</v>
      </c>
      <c r="D103" s="121">
        <v>41.545136999999997</v>
      </c>
      <c r="E103" s="121">
        <v>51.632398000000002</v>
      </c>
      <c r="F103" s="121">
        <v>147.99019699999999</v>
      </c>
      <c r="G103" s="121"/>
      <c r="H103" s="121">
        <v>52.949228190801342</v>
      </c>
      <c r="I103" s="121">
        <v>98.37603577051334</v>
      </c>
      <c r="J103" s="66"/>
      <c r="K103" s="68"/>
      <c r="L103" s="68"/>
    </row>
    <row r="104" spans="1:12" s="7" customFormat="1" ht="24">
      <c r="A104" s="19" t="s">
        <v>191</v>
      </c>
      <c r="B104" s="121">
        <v>209.48400000000001</v>
      </c>
      <c r="C104" s="121">
        <v>73.997173000000004</v>
      </c>
      <c r="D104" s="121">
        <v>41.006295999999999</v>
      </c>
      <c r="E104" s="121">
        <v>52.091327</v>
      </c>
      <c r="F104" s="121">
        <v>71.891945000000007</v>
      </c>
      <c r="G104" s="121"/>
      <c r="H104" s="121">
        <v>34.318585190277062</v>
      </c>
      <c r="I104" s="121">
        <v>97.154988610172992</v>
      </c>
      <c r="J104" s="66"/>
      <c r="K104" s="68"/>
      <c r="L104" s="68"/>
    </row>
    <row r="105" spans="1:12" s="7" customFormat="1" ht="12.75">
      <c r="A105" s="29" t="s">
        <v>107</v>
      </c>
      <c r="B105" s="119">
        <v>140</v>
      </c>
      <c r="C105" s="119">
        <v>102.11825279999999</v>
      </c>
      <c r="D105" s="119">
        <v>74.969916479999995</v>
      </c>
      <c r="E105" s="119">
        <v>93.305910999999995</v>
      </c>
      <c r="F105" s="119">
        <v>101.9138098</v>
      </c>
      <c r="G105" s="119"/>
      <c r="H105" s="119">
        <v>72.795578428571432</v>
      </c>
      <c r="I105" s="119">
        <v>99.799797788941419</v>
      </c>
      <c r="J105" s="15"/>
      <c r="K105" s="68"/>
      <c r="L105" s="68"/>
    </row>
    <row r="106" spans="1:12" s="4" customFormat="1" ht="24">
      <c r="A106" s="24" t="s">
        <v>118</v>
      </c>
      <c r="B106" s="121">
        <v>140</v>
      </c>
      <c r="C106" s="121">
        <v>102.11825279999999</v>
      </c>
      <c r="D106" s="121">
        <v>74.969916479999995</v>
      </c>
      <c r="E106" s="121">
        <v>93.305910999999995</v>
      </c>
      <c r="F106" s="121">
        <v>101.9138098</v>
      </c>
      <c r="G106" s="121"/>
      <c r="H106" s="121">
        <v>72.795578428571432</v>
      </c>
      <c r="I106" s="121">
        <v>99.799797788941419</v>
      </c>
      <c r="J106" s="66"/>
      <c r="K106" s="68"/>
      <c r="L106" s="68"/>
    </row>
    <row r="107" spans="1:12" s="7" customFormat="1" ht="12.75">
      <c r="A107" s="29" t="s">
        <v>108</v>
      </c>
      <c r="B107" s="119">
        <v>2645.8</v>
      </c>
      <c r="C107" s="119">
        <v>1734.3447719999999</v>
      </c>
      <c r="D107" s="119">
        <v>165.61873</v>
      </c>
      <c r="E107" s="119">
        <v>972.5883530000001</v>
      </c>
      <c r="F107" s="119">
        <v>1456.6672659999999</v>
      </c>
      <c r="G107" s="119"/>
      <c r="H107" s="119">
        <v>55.055834379015792</v>
      </c>
      <c r="I107" s="119">
        <v>83.989486376472328</v>
      </c>
      <c r="J107" s="15"/>
      <c r="K107" s="68"/>
      <c r="L107" s="68"/>
    </row>
    <row r="108" spans="1:12" s="7" customFormat="1" ht="24">
      <c r="A108" s="24" t="s">
        <v>67</v>
      </c>
      <c r="B108" s="121">
        <v>1000</v>
      </c>
      <c r="C108" s="121">
        <v>821.95241299999998</v>
      </c>
      <c r="D108" s="121">
        <v>15.538893</v>
      </c>
      <c r="E108" s="121">
        <v>441.93454000000003</v>
      </c>
      <c r="F108" s="121">
        <v>821.80674399999998</v>
      </c>
      <c r="G108" s="121"/>
      <c r="H108" s="121">
        <v>82.180674400000001</v>
      </c>
      <c r="I108" s="121">
        <v>99.982277684486832</v>
      </c>
      <c r="J108" s="66"/>
      <c r="K108" s="68"/>
      <c r="L108" s="68"/>
    </row>
    <row r="109" spans="1:12" s="7" customFormat="1" ht="24">
      <c r="A109" s="24" t="s">
        <v>119</v>
      </c>
      <c r="B109" s="121">
        <v>772.5</v>
      </c>
      <c r="C109" s="121">
        <v>596.24138400000004</v>
      </c>
      <c r="D109" s="121">
        <v>11.363984</v>
      </c>
      <c r="E109" s="121">
        <v>340.55007699999999</v>
      </c>
      <c r="F109" s="121">
        <v>389.263845</v>
      </c>
      <c r="G109" s="121"/>
      <c r="H109" s="121">
        <v>50.390141747572812</v>
      </c>
      <c r="I109" s="121">
        <v>65.286284287841383</v>
      </c>
      <c r="J109" s="66"/>
      <c r="K109" s="68"/>
      <c r="L109" s="68"/>
    </row>
    <row r="110" spans="1:12" s="7" customFormat="1" ht="12.75">
      <c r="A110" s="24" t="s">
        <v>68</v>
      </c>
      <c r="B110" s="121">
        <v>448.3</v>
      </c>
      <c r="C110" s="121">
        <v>114.983749</v>
      </c>
      <c r="D110" s="121">
        <v>24.567439</v>
      </c>
      <c r="E110" s="121">
        <v>26.380096999999999</v>
      </c>
      <c r="F110" s="121">
        <v>48.503562000000002</v>
      </c>
      <c r="G110" s="121"/>
      <c r="H110" s="121">
        <v>10.8194427838501</v>
      </c>
      <c r="I110" s="121">
        <v>42.182971438859589</v>
      </c>
      <c r="J110" s="66"/>
      <c r="K110" s="68"/>
      <c r="L110" s="68"/>
    </row>
    <row r="111" spans="1:12" s="7" customFormat="1" ht="24">
      <c r="A111" s="24" t="s">
        <v>120</v>
      </c>
      <c r="B111" s="121">
        <v>425</v>
      </c>
      <c r="C111" s="121">
        <v>201.167226</v>
      </c>
      <c r="D111" s="121">
        <v>114.148414</v>
      </c>
      <c r="E111" s="121">
        <v>163.72363899999999</v>
      </c>
      <c r="F111" s="121">
        <v>197.09311500000001</v>
      </c>
      <c r="G111" s="121"/>
      <c r="H111" s="121">
        <v>46.374850588235297</v>
      </c>
      <c r="I111" s="121">
        <v>97.974764040341242</v>
      </c>
      <c r="J111" s="66"/>
      <c r="K111" s="68"/>
      <c r="L111" s="68"/>
    </row>
    <row r="112" spans="1:12" s="7" customFormat="1" ht="12.75">
      <c r="A112" s="29" t="s">
        <v>109</v>
      </c>
      <c r="B112" s="119">
        <v>9684.6099649999996</v>
      </c>
      <c r="C112" s="119">
        <v>3773.9106790000001</v>
      </c>
      <c r="D112" s="119">
        <v>1303.0083425587</v>
      </c>
      <c r="E112" s="119">
        <v>2233.1096455326997</v>
      </c>
      <c r="F112" s="119">
        <v>3100.6158999999998</v>
      </c>
      <c r="G112" s="119"/>
      <c r="H112" s="119">
        <v>32.015908861643041</v>
      </c>
      <c r="I112" s="119">
        <v>82.159228549139698</v>
      </c>
      <c r="J112" s="15"/>
      <c r="K112" s="68"/>
      <c r="L112" s="68"/>
    </row>
    <row r="113" spans="1:12" s="7" customFormat="1" ht="12.75">
      <c r="A113" s="24" t="s">
        <v>157</v>
      </c>
      <c r="B113" s="121">
        <v>2400.9158130000001</v>
      </c>
      <c r="C113" s="121">
        <v>359.23084299999999</v>
      </c>
      <c r="D113" s="121">
        <v>133.2717576659</v>
      </c>
      <c r="E113" s="121">
        <v>236.35424786979999</v>
      </c>
      <c r="F113" s="121">
        <v>305.32290599999999</v>
      </c>
      <c r="G113" s="121"/>
      <c r="H113" s="121">
        <v>12.716935110627304</v>
      </c>
      <c r="I113" s="121">
        <v>84.993510983131259</v>
      </c>
      <c r="J113" s="65"/>
      <c r="K113" s="68"/>
      <c r="L113" s="68"/>
    </row>
    <row r="114" spans="1:12" s="7" customFormat="1" ht="24">
      <c r="A114" s="24" t="s">
        <v>69</v>
      </c>
      <c r="B114" s="121">
        <v>210</v>
      </c>
      <c r="C114" s="121">
        <v>51.287311000000003</v>
      </c>
      <c r="D114" s="121">
        <v>20.287310999999999</v>
      </c>
      <c r="E114" s="121">
        <v>36.287311000000003</v>
      </c>
      <c r="F114" s="121">
        <v>51.287311000000003</v>
      </c>
      <c r="G114" s="121"/>
      <c r="H114" s="121">
        <v>24.422529047619047</v>
      </c>
      <c r="I114" s="123">
        <v>100</v>
      </c>
      <c r="J114" s="66"/>
      <c r="K114" s="68"/>
      <c r="L114" s="68"/>
    </row>
    <row r="115" spans="1:12" s="7" customFormat="1" ht="12.75">
      <c r="A115" s="24" t="s">
        <v>70</v>
      </c>
      <c r="B115" s="121">
        <v>550</v>
      </c>
      <c r="C115" s="121">
        <v>416.636503</v>
      </c>
      <c r="D115" s="121">
        <v>304.26692200000002</v>
      </c>
      <c r="E115" s="121">
        <v>390.92880600000001</v>
      </c>
      <c r="F115" s="121">
        <v>414.18153899999999</v>
      </c>
      <c r="G115" s="121"/>
      <c r="H115" s="121">
        <v>75.305734363636361</v>
      </c>
      <c r="I115" s="121">
        <v>99.410765983699704</v>
      </c>
      <c r="J115" s="66"/>
      <c r="K115" s="68"/>
      <c r="L115" s="68"/>
    </row>
    <row r="116" spans="1:12" s="7" customFormat="1" ht="12.75">
      <c r="A116" s="24" t="s">
        <v>158</v>
      </c>
      <c r="B116" s="121">
        <v>1986.4</v>
      </c>
      <c r="C116" s="121">
        <v>1081.4324260000001</v>
      </c>
      <c r="D116" s="121">
        <v>611.81983089280004</v>
      </c>
      <c r="E116" s="121">
        <v>1075.1579536628999</v>
      </c>
      <c r="F116" s="121">
        <v>1081.4324260000001</v>
      </c>
      <c r="G116" s="121"/>
      <c r="H116" s="121">
        <v>54.441825714861061</v>
      </c>
      <c r="I116" s="121">
        <v>100</v>
      </c>
      <c r="J116" s="66"/>
      <c r="K116" s="68"/>
      <c r="L116" s="68"/>
    </row>
    <row r="117" spans="1:12" s="7" customFormat="1" ht="36">
      <c r="A117" s="24" t="s">
        <v>122</v>
      </c>
      <c r="B117" s="121">
        <v>1.633953</v>
      </c>
      <c r="C117" s="121">
        <v>1.652261</v>
      </c>
      <c r="D117" s="121">
        <v>0.127744</v>
      </c>
      <c r="E117" s="121">
        <v>0.21681</v>
      </c>
      <c r="F117" s="121">
        <v>0.2427</v>
      </c>
      <c r="G117" s="121"/>
      <c r="H117" s="121">
        <v>14.853548419079374</v>
      </c>
      <c r="I117" s="121">
        <v>14.688962579156684</v>
      </c>
      <c r="J117" s="66"/>
      <c r="K117" s="68"/>
      <c r="L117" s="68"/>
    </row>
    <row r="118" spans="1:12" s="7" customFormat="1" ht="24">
      <c r="A118" s="24" t="s">
        <v>156</v>
      </c>
      <c r="B118" s="121">
        <v>32.054903000000003</v>
      </c>
      <c r="C118" s="121">
        <v>0</v>
      </c>
      <c r="D118" s="121">
        <v>0</v>
      </c>
      <c r="E118" s="121">
        <v>0</v>
      </c>
      <c r="F118" s="121">
        <v>0</v>
      </c>
      <c r="G118" s="121"/>
      <c r="H118" s="121">
        <v>0</v>
      </c>
      <c r="I118" s="121">
        <v>0</v>
      </c>
      <c r="J118" s="66"/>
      <c r="K118" s="68"/>
      <c r="L118" s="68"/>
    </row>
    <row r="119" spans="1:12" s="7" customFormat="1" ht="12.75">
      <c r="A119" s="22" t="s">
        <v>110</v>
      </c>
      <c r="B119" s="120">
        <v>4503.6052959999997</v>
      </c>
      <c r="C119" s="120">
        <v>1863.671335</v>
      </c>
      <c r="D119" s="120">
        <v>233.23477700000001</v>
      </c>
      <c r="E119" s="120">
        <v>494.16451699999999</v>
      </c>
      <c r="F119" s="120">
        <v>1248.1490180000001</v>
      </c>
      <c r="G119" s="120"/>
      <c r="H119" s="120">
        <v>27.714440675087086</v>
      </c>
      <c r="I119" s="120">
        <v>66.972592997466478</v>
      </c>
      <c r="J119" s="65"/>
      <c r="K119" s="68"/>
      <c r="L119" s="68"/>
    </row>
    <row r="120" spans="1:12" s="7" customFormat="1" ht="24">
      <c r="A120" s="21" t="s">
        <v>71</v>
      </c>
      <c r="B120" s="120">
        <v>1816.3638990000002</v>
      </c>
      <c r="C120" s="120">
        <v>828.12223900000004</v>
      </c>
      <c r="D120" s="120">
        <v>128.19499999999999</v>
      </c>
      <c r="E120" s="120">
        <v>179.63</v>
      </c>
      <c r="F120" s="120">
        <v>281.61450600000001</v>
      </c>
      <c r="G120" s="120"/>
      <c r="H120" s="120">
        <v>15.504299890294174</v>
      </c>
      <c r="I120" s="120">
        <v>34.00639334841</v>
      </c>
      <c r="J120" s="65"/>
      <c r="K120" s="68"/>
      <c r="L120" s="68"/>
    </row>
    <row r="121" spans="1:12" s="7" customFormat="1" ht="12.75">
      <c r="A121" s="19" t="s">
        <v>111</v>
      </c>
      <c r="B121" s="121">
        <v>402.05418800000001</v>
      </c>
      <c r="C121" s="121">
        <v>347.87793799999997</v>
      </c>
      <c r="D121" s="121">
        <v>76.025000000000006</v>
      </c>
      <c r="E121" s="121">
        <v>86.98</v>
      </c>
      <c r="F121" s="121">
        <v>110.090642</v>
      </c>
      <c r="G121" s="121"/>
      <c r="H121" s="121">
        <v>27.382040850672595</v>
      </c>
      <c r="I121" s="121">
        <v>31.64634199941705</v>
      </c>
      <c r="J121" s="66"/>
      <c r="K121" s="68"/>
      <c r="L121" s="68"/>
    </row>
    <row r="122" spans="1:12" s="7" customFormat="1" ht="24">
      <c r="A122" s="19" t="s">
        <v>184</v>
      </c>
      <c r="B122" s="121">
        <v>353.15241700000001</v>
      </c>
      <c r="C122" s="121">
        <v>63.152194999999999</v>
      </c>
      <c r="D122" s="121">
        <v>3.27</v>
      </c>
      <c r="E122" s="121">
        <v>5.45</v>
      </c>
      <c r="F122" s="121">
        <v>9.4694950000000002</v>
      </c>
      <c r="G122" s="121"/>
      <c r="H122" s="121">
        <v>2.6814187144583523</v>
      </c>
      <c r="I122" s="121">
        <v>14.994720294361899</v>
      </c>
      <c r="J122" s="66"/>
      <c r="K122" s="68"/>
      <c r="L122" s="68"/>
    </row>
    <row r="123" spans="1:12" s="7" customFormat="1" ht="12.75">
      <c r="A123" s="19" t="s">
        <v>112</v>
      </c>
      <c r="B123" s="121">
        <v>1061.1572940000001</v>
      </c>
      <c r="C123" s="121">
        <v>417.092106</v>
      </c>
      <c r="D123" s="121">
        <v>48.9</v>
      </c>
      <c r="E123" s="121">
        <v>87.2</v>
      </c>
      <c r="F123" s="121">
        <v>162.05436900000001</v>
      </c>
      <c r="G123" s="121"/>
      <c r="H123" s="121">
        <v>15.271474824353417</v>
      </c>
      <c r="I123" s="121">
        <v>38.853377148307864</v>
      </c>
      <c r="J123" s="66"/>
      <c r="K123" s="68"/>
      <c r="L123" s="68"/>
    </row>
    <row r="124" spans="1:12" s="7" customFormat="1" ht="36">
      <c r="A124" s="24" t="s">
        <v>144</v>
      </c>
      <c r="B124" s="121">
        <v>2687.2413969999998</v>
      </c>
      <c r="C124" s="121">
        <v>1035.549096</v>
      </c>
      <c r="D124" s="121">
        <v>105.039777</v>
      </c>
      <c r="E124" s="121">
        <v>314.53451699999999</v>
      </c>
      <c r="F124" s="121">
        <v>966.53451199999995</v>
      </c>
      <c r="G124" s="121"/>
      <c r="H124" s="121">
        <v>35.967535818666164</v>
      </c>
      <c r="I124" s="121">
        <v>93.335459973208259</v>
      </c>
      <c r="J124" s="66"/>
      <c r="K124" s="68"/>
      <c r="L124" s="68"/>
    </row>
    <row r="125" spans="1:12" s="7" customFormat="1" ht="12.75">
      <c r="A125" s="29" t="s">
        <v>113</v>
      </c>
      <c r="B125" s="133">
        <v>8850</v>
      </c>
      <c r="C125" s="133">
        <v>3591.6114229999998</v>
      </c>
      <c r="D125" s="133">
        <v>2402.3314839999998</v>
      </c>
      <c r="E125" s="133">
        <v>3027.0992489999999</v>
      </c>
      <c r="F125" s="133">
        <v>3591.6114229999998</v>
      </c>
      <c r="G125" s="133"/>
      <c r="H125" s="133">
        <v>40.583179920903959</v>
      </c>
      <c r="I125" s="119">
        <v>100</v>
      </c>
      <c r="J125" s="15"/>
      <c r="K125" s="68"/>
      <c r="L125" s="68"/>
    </row>
    <row r="126" spans="1:12" s="7" customFormat="1" ht="12.75">
      <c r="A126" s="24" t="s">
        <v>149</v>
      </c>
      <c r="B126" s="121">
        <v>8500</v>
      </c>
      <c r="C126" s="121">
        <v>3591.6114229999998</v>
      </c>
      <c r="D126" s="121">
        <v>2402.3314839999998</v>
      </c>
      <c r="E126" s="121">
        <v>3027.0992489999999</v>
      </c>
      <c r="F126" s="121">
        <v>3591.6114229999998</v>
      </c>
      <c r="G126" s="121"/>
      <c r="H126" s="121">
        <v>42.254252035294115</v>
      </c>
      <c r="I126" s="121">
        <v>100</v>
      </c>
      <c r="J126" s="66"/>
      <c r="K126" s="68"/>
      <c r="L126" s="68"/>
    </row>
    <row r="127" spans="1:12" s="7" customFormat="1" ht="12.75">
      <c r="A127" s="24" t="s">
        <v>73</v>
      </c>
      <c r="B127" s="121">
        <v>350</v>
      </c>
      <c r="C127" s="121">
        <v>0</v>
      </c>
      <c r="D127" s="121">
        <v>0</v>
      </c>
      <c r="E127" s="121">
        <v>0</v>
      </c>
      <c r="F127" s="121">
        <v>0</v>
      </c>
      <c r="G127" s="121"/>
      <c r="H127" s="121">
        <v>0</v>
      </c>
      <c r="I127" s="121">
        <v>0</v>
      </c>
      <c r="J127" s="66"/>
      <c r="K127" s="68"/>
      <c r="L127" s="68"/>
    </row>
    <row r="128" spans="1:12" s="7" customFormat="1" ht="12.75">
      <c r="A128" s="29" t="s">
        <v>114</v>
      </c>
      <c r="B128" s="119">
        <v>82075.08559100001</v>
      </c>
      <c r="C128" s="119">
        <v>41505.807269000004</v>
      </c>
      <c r="D128" s="119">
        <v>28674.755095</v>
      </c>
      <c r="E128" s="119">
        <v>30742.469817999998</v>
      </c>
      <c r="F128" s="119">
        <v>40827.807616000006</v>
      </c>
      <c r="G128" s="119"/>
      <c r="H128" s="119">
        <v>49.744459383758475</v>
      </c>
      <c r="I128" s="119">
        <v>98.366494479661924</v>
      </c>
      <c r="J128" s="15"/>
      <c r="K128" s="68"/>
      <c r="L128" s="68"/>
    </row>
    <row r="129" spans="1:12" s="7" customFormat="1" ht="12.75">
      <c r="A129" s="24" t="s">
        <v>74</v>
      </c>
      <c r="B129" s="121">
        <v>3566.0400199999999</v>
      </c>
      <c r="C129" s="121">
        <v>2102.768928</v>
      </c>
      <c r="D129" s="121">
        <v>647.97406599999999</v>
      </c>
      <c r="E129" s="121">
        <v>958.22404500000005</v>
      </c>
      <c r="F129" s="121">
        <v>1980.2603859999999</v>
      </c>
      <c r="G129" s="121"/>
      <c r="H129" s="121">
        <v>55.531075784169126</v>
      </c>
      <c r="I129" s="121">
        <v>94.173941778922838</v>
      </c>
      <c r="J129" s="66"/>
      <c r="K129" s="68"/>
      <c r="L129" s="68"/>
    </row>
    <row r="130" spans="1:12" s="7" customFormat="1" ht="24">
      <c r="A130" s="24" t="s">
        <v>121</v>
      </c>
      <c r="B130" s="121">
        <v>1050</v>
      </c>
      <c r="C130" s="121">
        <v>1050</v>
      </c>
      <c r="D130" s="121">
        <v>840</v>
      </c>
      <c r="E130" s="121">
        <v>1050</v>
      </c>
      <c r="F130" s="121">
        <v>1050</v>
      </c>
      <c r="G130" s="121"/>
      <c r="H130" s="121">
        <v>100</v>
      </c>
      <c r="I130" s="121">
        <v>100</v>
      </c>
      <c r="J130" s="66"/>
      <c r="K130" s="68"/>
      <c r="L130" s="68"/>
    </row>
    <row r="131" spans="1:12" s="7" customFormat="1" ht="24">
      <c r="A131" s="24" t="s">
        <v>150</v>
      </c>
      <c r="B131" s="121">
        <v>1341</v>
      </c>
      <c r="C131" s="121">
        <v>1406.941086</v>
      </c>
      <c r="D131" s="121">
        <v>1341</v>
      </c>
      <c r="E131" s="121">
        <v>1341</v>
      </c>
      <c r="F131" s="121">
        <v>1391</v>
      </c>
      <c r="G131" s="121"/>
      <c r="H131" s="121">
        <v>103.72856077554064</v>
      </c>
      <c r="I131" s="121">
        <v>98.866968478024802</v>
      </c>
      <c r="J131" s="66"/>
      <c r="K131" s="68"/>
      <c r="L131" s="68"/>
    </row>
    <row r="132" spans="1:12" s="7" customFormat="1" ht="24">
      <c r="A132" s="24" t="s">
        <v>218</v>
      </c>
      <c r="B132" s="121">
        <v>1796</v>
      </c>
      <c r="C132" s="121">
        <v>1796</v>
      </c>
      <c r="D132" s="121">
        <v>1780.0002159999999</v>
      </c>
      <c r="E132" s="121">
        <v>1796</v>
      </c>
      <c r="F132" s="121">
        <v>1796</v>
      </c>
      <c r="G132" s="121"/>
      <c r="H132" s="121">
        <v>100</v>
      </c>
      <c r="I132" s="121">
        <v>100</v>
      </c>
      <c r="J132" s="66"/>
      <c r="K132" s="68"/>
      <c r="L132" s="68"/>
    </row>
    <row r="133" spans="1:12" s="7" customFormat="1" ht="12.75">
      <c r="A133" s="24" t="s">
        <v>77</v>
      </c>
      <c r="B133" s="121">
        <v>400</v>
      </c>
      <c r="C133" s="121">
        <v>150.23515</v>
      </c>
      <c r="D133" s="121">
        <v>8.7708370000000002</v>
      </c>
      <c r="E133" s="121">
        <v>32.926713999999997</v>
      </c>
      <c r="F133" s="121">
        <v>139.65554</v>
      </c>
      <c r="G133" s="121"/>
      <c r="H133" s="121">
        <v>34.913885000000001</v>
      </c>
      <c r="I133" s="121">
        <v>92.957966228276135</v>
      </c>
      <c r="J133" s="66"/>
      <c r="K133" s="68"/>
      <c r="L133" s="68"/>
    </row>
    <row r="134" spans="1:12" s="7" customFormat="1" ht="24">
      <c r="A134" s="24" t="s">
        <v>78</v>
      </c>
      <c r="B134" s="121">
        <v>1512.4</v>
      </c>
      <c r="C134" s="121">
        <v>1085.740757</v>
      </c>
      <c r="D134" s="121">
        <v>292.57463000000001</v>
      </c>
      <c r="E134" s="121">
        <v>551.70518700000002</v>
      </c>
      <c r="F134" s="121">
        <v>1080.177576</v>
      </c>
      <c r="G134" s="121"/>
      <c r="H134" s="121">
        <v>71.421421317111879</v>
      </c>
      <c r="I134" s="121">
        <v>99.487614242706385</v>
      </c>
      <c r="J134" s="66"/>
      <c r="K134" s="68"/>
      <c r="L134" s="68"/>
    </row>
    <row r="135" spans="1:12" s="7" customFormat="1" ht="12.75">
      <c r="A135" s="24" t="s">
        <v>79</v>
      </c>
      <c r="B135" s="121">
        <v>507.75080600000001</v>
      </c>
      <c r="C135" s="121">
        <v>270.07378999999997</v>
      </c>
      <c r="D135" s="121">
        <v>136.68016800000001</v>
      </c>
      <c r="E135" s="121">
        <v>194.51621900000001</v>
      </c>
      <c r="F135" s="121">
        <v>263.07919700000002</v>
      </c>
      <c r="G135" s="121"/>
      <c r="H135" s="121">
        <v>51.812659653365479</v>
      </c>
      <c r="I135" s="121">
        <v>97.410117805211698</v>
      </c>
      <c r="J135" s="66"/>
      <c r="K135" s="68"/>
      <c r="L135" s="68"/>
    </row>
    <row r="136" spans="1:12" s="7" customFormat="1" ht="13.5">
      <c r="A136" s="24" t="s">
        <v>227</v>
      </c>
      <c r="B136" s="121">
        <v>290.68991499999998</v>
      </c>
      <c r="C136" s="191">
        <v>115.925713</v>
      </c>
      <c r="D136" s="121">
        <v>67.012708000000003</v>
      </c>
      <c r="E136" s="121">
        <v>82.398173</v>
      </c>
      <c r="F136" s="121">
        <v>113.08281100000001</v>
      </c>
      <c r="G136" s="121"/>
      <c r="H136" s="121">
        <v>38.901525359075499</v>
      </c>
      <c r="I136" s="121">
        <v>97.54765191739645</v>
      </c>
      <c r="J136" s="66"/>
      <c r="K136" s="68"/>
      <c r="L136" s="68"/>
    </row>
    <row r="137" spans="1:12" s="7" customFormat="1" ht="12.75">
      <c r="A137" s="24" t="s">
        <v>81</v>
      </c>
      <c r="B137" s="121">
        <v>395</v>
      </c>
      <c r="C137" s="121">
        <v>265.05935299999999</v>
      </c>
      <c r="D137" s="121">
        <v>24.322728999999999</v>
      </c>
      <c r="E137" s="121">
        <v>164.79844700000001</v>
      </c>
      <c r="F137" s="121">
        <v>252.90396000000001</v>
      </c>
      <c r="G137" s="121"/>
      <c r="H137" s="121">
        <v>64.026318987341782</v>
      </c>
      <c r="I137" s="121">
        <v>95.414086368799076</v>
      </c>
      <c r="J137" s="66"/>
      <c r="K137" s="68"/>
      <c r="L137" s="68"/>
    </row>
    <row r="138" spans="1:12" s="7" customFormat="1" ht="12.75">
      <c r="A138" s="24" t="s">
        <v>70</v>
      </c>
      <c r="B138" s="121">
        <v>1248</v>
      </c>
      <c r="C138" s="121">
        <v>474.17937499999999</v>
      </c>
      <c r="D138" s="121">
        <v>317.67011300000001</v>
      </c>
      <c r="E138" s="121">
        <v>361.733093</v>
      </c>
      <c r="F138" s="121">
        <v>472.31169699999998</v>
      </c>
      <c r="G138" s="121"/>
      <c r="H138" s="121">
        <v>37.845488541666668</v>
      </c>
      <c r="I138" s="121">
        <v>99.606124159238263</v>
      </c>
      <c r="J138" s="66"/>
      <c r="K138" s="68"/>
      <c r="L138" s="68"/>
    </row>
    <row r="139" spans="1:12" s="7" customFormat="1" ht="12.75">
      <c r="A139" s="26" t="s">
        <v>63</v>
      </c>
      <c r="B139" s="120">
        <v>35496.805396000003</v>
      </c>
      <c r="C139" s="120">
        <v>15765.022872000001</v>
      </c>
      <c r="D139" s="120">
        <v>10572.412915000001</v>
      </c>
      <c r="E139" s="120">
        <v>10717.717263999999</v>
      </c>
      <c r="F139" s="120">
        <v>15641.043236</v>
      </c>
      <c r="G139" s="120"/>
      <c r="H139" s="120">
        <v>44.063241921377319</v>
      </c>
      <c r="I139" s="120">
        <v>99.213577823472747</v>
      </c>
      <c r="J139" s="66"/>
      <c r="K139" s="68"/>
      <c r="L139" s="68"/>
    </row>
    <row r="140" spans="1:12" s="7" customFormat="1" ht="24">
      <c r="A140" s="82" t="s">
        <v>63</v>
      </c>
      <c r="B140" s="121">
        <v>34941.4</v>
      </c>
      <c r="C140" s="121">
        <v>15547.367826</v>
      </c>
      <c r="D140" s="121">
        <v>10478.790177000001</v>
      </c>
      <c r="E140" s="121">
        <v>10588.302007</v>
      </c>
      <c r="F140" s="121">
        <v>15479.955115999999</v>
      </c>
      <c r="G140" s="121"/>
      <c r="H140" s="121">
        <v>44.302618429713746</v>
      </c>
      <c r="I140" s="121">
        <v>99.566404353750059</v>
      </c>
      <c r="J140" s="66"/>
      <c r="K140" s="68"/>
      <c r="L140" s="68"/>
    </row>
    <row r="141" spans="1:12" s="7" customFormat="1" ht="24">
      <c r="A141" s="82" t="s">
        <v>138</v>
      </c>
      <c r="B141" s="121">
        <v>531.53017899999998</v>
      </c>
      <c r="C141" s="121">
        <v>207.935046</v>
      </c>
      <c r="D141" s="121">
        <v>90.132628999999994</v>
      </c>
      <c r="E141" s="121">
        <v>124.888807</v>
      </c>
      <c r="F141" s="121">
        <v>155.70808400000001</v>
      </c>
      <c r="G141" s="121"/>
      <c r="H141" s="121">
        <v>29.294307294638109</v>
      </c>
      <c r="I141" s="121">
        <v>74.883040158607997</v>
      </c>
      <c r="J141" s="66"/>
      <c r="K141" s="68"/>
      <c r="L141" s="68"/>
    </row>
    <row r="142" spans="1:12" s="7" customFormat="1" ht="36">
      <c r="A142" s="82" t="s">
        <v>139</v>
      </c>
      <c r="B142" s="121">
        <v>1.700007</v>
      </c>
      <c r="C142" s="121">
        <v>0.12</v>
      </c>
      <c r="D142" s="121">
        <v>0</v>
      </c>
      <c r="E142" s="121">
        <v>0</v>
      </c>
      <c r="F142" s="121">
        <v>0</v>
      </c>
      <c r="G142" s="121"/>
      <c r="H142" s="121">
        <v>0</v>
      </c>
      <c r="I142" s="121">
        <v>0</v>
      </c>
      <c r="J142" s="66"/>
      <c r="K142" s="68"/>
      <c r="L142" s="68"/>
    </row>
    <row r="143" spans="1:12" s="7" customFormat="1" ht="12.75">
      <c r="A143" s="82" t="s">
        <v>162</v>
      </c>
      <c r="B143" s="121">
        <v>22.17521</v>
      </c>
      <c r="C143" s="121">
        <v>9.6</v>
      </c>
      <c r="D143" s="121">
        <v>3.4901089999999999</v>
      </c>
      <c r="E143" s="121">
        <v>4.5264499999999996</v>
      </c>
      <c r="F143" s="121">
        <v>5.3800359999999996</v>
      </c>
      <c r="G143" s="121"/>
      <c r="H143" s="121">
        <v>24.261488391767202</v>
      </c>
      <c r="I143" s="121">
        <v>56.042041666666663</v>
      </c>
      <c r="J143" s="66"/>
      <c r="K143" s="68"/>
      <c r="L143" s="68"/>
    </row>
    <row r="144" spans="1:12" s="7" customFormat="1" ht="12.75">
      <c r="A144" s="24" t="s">
        <v>147</v>
      </c>
      <c r="B144" s="121">
        <v>700</v>
      </c>
      <c r="C144" s="121">
        <v>367.69066299999997</v>
      </c>
      <c r="D144" s="121">
        <v>106.842181</v>
      </c>
      <c r="E144" s="121">
        <v>202.424656</v>
      </c>
      <c r="F144" s="121">
        <v>366.522673</v>
      </c>
      <c r="G144" s="121"/>
      <c r="H144" s="121">
        <v>52.360381857142855</v>
      </c>
      <c r="I144" s="121">
        <v>99.682344395022085</v>
      </c>
      <c r="J144" s="66"/>
      <c r="K144" s="68"/>
      <c r="L144" s="68"/>
    </row>
    <row r="145" spans="1:12" s="7" customFormat="1" ht="12.75">
      <c r="A145" s="24" t="s">
        <v>84</v>
      </c>
      <c r="B145" s="121">
        <v>4083.8</v>
      </c>
      <c r="C145" s="121">
        <v>2550.087927</v>
      </c>
      <c r="D145" s="121">
        <v>2022.7043759999999</v>
      </c>
      <c r="E145" s="121">
        <v>2088.1944010000002</v>
      </c>
      <c r="F145" s="121">
        <v>2508.6522300000001</v>
      </c>
      <c r="G145" s="121"/>
      <c r="H145" s="121">
        <v>61.429360644497777</v>
      </c>
      <c r="I145" s="121">
        <v>98.375126733424196</v>
      </c>
      <c r="J145" s="66"/>
      <c r="K145" s="68"/>
      <c r="L145" s="68"/>
    </row>
    <row r="146" spans="1:12" s="7" customFormat="1" ht="48">
      <c r="A146" s="24" t="s">
        <v>85</v>
      </c>
      <c r="B146" s="121">
        <v>250</v>
      </c>
      <c r="C146" s="121">
        <v>186.151265</v>
      </c>
      <c r="D146" s="121">
        <v>116.667435</v>
      </c>
      <c r="E146" s="121">
        <v>116.888722</v>
      </c>
      <c r="F146" s="121">
        <v>182.324533</v>
      </c>
      <c r="G146" s="121"/>
      <c r="H146" s="121">
        <v>72.929813199999998</v>
      </c>
      <c r="I146" s="121">
        <v>97.944289016784282</v>
      </c>
      <c r="J146" s="66"/>
      <c r="K146" s="68"/>
      <c r="L146" s="68"/>
    </row>
    <row r="147" spans="1:12" s="7" customFormat="1" ht="24">
      <c r="A147" s="24" t="s">
        <v>66</v>
      </c>
      <c r="B147" s="121">
        <v>2891.0576000000001</v>
      </c>
      <c r="C147" s="121">
        <v>1246.4741770000001</v>
      </c>
      <c r="D147" s="121">
        <v>638.37450100000001</v>
      </c>
      <c r="E147" s="121">
        <v>853.46052199999997</v>
      </c>
      <c r="F147" s="121">
        <v>1209.908285</v>
      </c>
      <c r="G147" s="121"/>
      <c r="H147" s="121">
        <v>41.850023500050639</v>
      </c>
      <c r="I147" s="121">
        <v>97.066454109141148</v>
      </c>
      <c r="J147" s="66"/>
      <c r="K147" s="68"/>
      <c r="L147" s="68"/>
    </row>
    <row r="148" spans="1:12" s="7" customFormat="1" ht="12.75">
      <c r="A148" s="23" t="s">
        <v>86</v>
      </c>
      <c r="B148" s="121">
        <v>1005</v>
      </c>
      <c r="C148" s="121">
        <v>720.190743</v>
      </c>
      <c r="D148" s="121">
        <v>376.98479500000002</v>
      </c>
      <c r="E148" s="121">
        <v>553.875226</v>
      </c>
      <c r="F148" s="121">
        <v>715.64867800000002</v>
      </c>
      <c r="G148" s="121"/>
      <c r="H148" s="121">
        <v>71.208823681592037</v>
      </c>
      <c r="I148" s="121">
        <v>99.369324717910189</v>
      </c>
      <c r="J148" s="66"/>
      <c r="K148" s="68"/>
      <c r="L148" s="68"/>
    </row>
    <row r="149" spans="1:12" s="7" customFormat="1" ht="13.5">
      <c r="A149" s="24" t="s">
        <v>228</v>
      </c>
      <c r="B149" s="121">
        <v>18821.205682</v>
      </c>
      <c r="C149" s="121">
        <v>8654.2963589999999</v>
      </c>
      <c r="D149" s="121">
        <v>7706.7545790000004</v>
      </c>
      <c r="E149" s="191">
        <v>7448.744866</v>
      </c>
      <c r="F149" s="121">
        <v>8442.5424490000005</v>
      </c>
      <c r="G149" s="121"/>
      <c r="H149" s="121">
        <v>44.856544217431185</v>
      </c>
      <c r="I149" s="121">
        <v>97.553193220847049</v>
      </c>
      <c r="J149" s="66"/>
      <c r="K149" s="68"/>
      <c r="L149" s="68"/>
    </row>
    <row r="150" spans="1:12" s="7" customFormat="1" ht="48">
      <c r="A150" s="24" t="s">
        <v>88</v>
      </c>
      <c r="B150" s="121">
        <v>130</v>
      </c>
      <c r="C150" s="121">
        <v>83.143314000000004</v>
      </c>
      <c r="D150" s="121">
        <v>29.669796000000002</v>
      </c>
      <c r="E150" s="121">
        <v>54.031241999999999</v>
      </c>
      <c r="F150" s="121">
        <v>67.594483999999994</v>
      </c>
      <c r="G150" s="121"/>
      <c r="H150" s="121">
        <v>51.995756923076918</v>
      </c>
      <c r="I150" s="121">
        <v>81.29876083601863</v>
      </c>
      <c r="J150" s="66"/>
      <c r="K150" s="68"/>
      <c r="L150" s="68"/>
    </row>
    <row r="151" spans="1:12" s="7" customFormat="1" ht="12.75">
      <c r="A151" s="24" t="s">
        <v>89</v>
      </c>
      <c r="B151" s="121">
        <v>6411.0943180000004</v>
      </c>
      <c r="C151" s="121">
        <v>3130.4721829999999</v>
      </c>
      <c r="D151" s="121">
        <v>1581.9169440000001</v>
      </c>
      <c r="E151" s="121">
        <v>2106.366113</v>
      </c>
      <c r="F151" s="121">
        <v>3074.0661150000001</v>
      </c>
      <c r="G151" s="121"/>
      <c r="H151" s="121">
        <v>47.949163785800977</v>
      </c>
      <c r="I151" s="121">
        <v>98.19816102164036</v>
      </c>
      <c r="J151" s="66"/>
      <c r="K151" s="68"/>
      <c r="L151" s="68"/>
    </row>
    <row r="152" spans="1:12" s="7" customFormat="1" ht="24">
      <c r="A152" s="26" t="s">
        <v>90</v>
      </c>
      <c r="B152" s="120">
        <v>179.24185399999999</v>
      </c>
      <c r="C152" s="120">
        <v>85.353614000000007</v>
      </c>
      <c r="D152" s="120">
        <v>66.422105999999999</v>
      </c>
      <c r="E152" s="120">
        <v>67.464928</v>
      </c>
      <c r="F152" s="120">
        <v>81.033766</v>
      </c>
      <c r="G152" s="120"/>
      <c r="H152" s="120">
        <v>45.209176423716308</v>
      </c>
      <c r="I152" s="120">
        <v>94.938880971109199</v>
      </c>
      <c r="J152" s="65"/>
      <c r="K152" s="68"/>
      <c r="L152" s="68"/>
    </row>
    <row r="153" spans="1:12" s="7" customFormat="1" ht="24">
      <c r="A153" s="19" t="s">
        <v>17</v>
      </c>
      <c r="B153" s="121">
        <v>0.509911</v>
      </c>
      <c r="C153" s="121">
        <v>0.25444600000000001</v>
      </c>
      <c r="D153" s="121">
        <v>0.16298399999999999</v>
      </c>
      <c r="E153" s="121">
        <v>0.17411799999999999</v>
      </c>
      <c r="F153" s="121">
        <v>0.235517</v>
      </c>
      <c r="G153" s="121"/>
      <c r="H153" s="121">
        <v>46.187864156686167</v>
      </c>
      <c r="I153" s="121">
        <v>92.560700502267665</v>
      </c>
      <c r="J153" s="66"/>
      <c r="K153" s="68"/>
      <c r="L153" s="68"/>
    </row>
    <row r="154" spans="1:12" s="7" customFormat="1" ht="12.75">
      <c r="A154" s="19" t="s">
        <v>82</v>
      </c>
      <c r="B154" s="121">
        <v>10.572056999999999</v>
      </c>
      <c r="C154" s="121">
        <v>7.3595610000000002</v>
      </c>
      <c r="D154" s="121">
        <v>5.626201</v>
      </c>
      <c r="E154" s="121">
        <v>5.6989749999999999</v>
      </c>
      <c r="F154" s="121">
        <v>7.192666</v>
      </c>
      <c r="G154" s="121"/>
      <c r="H154" s="121">
        <v>68.034688046044394</v>
      </c>
      <c r="I154" s="129">
        <v>97.732269628582458</v>
      </c>
      <c r="J154" s="66"/>
      <c r="K154" s="68"/>
      <c r="L154" s="68"/>
    </row>
    <row r="155" spans="1:12" s="7" customFormat="1" ht="24">
      <c r="A155" s="19" t="s">
        <v>91</v>
      </c>
      <c r="B155" s="121">
        <v>168.159886</v>
      </c>
      <c r="C155" s="121">
        <v>77.739607000000007</v>
      </c>
      <c r="D155" s="121">
        <v>60.632921000000003</v>
      </c>
      <c r="E155" s="121">
        <v>61.591835000000003</v>
      </c>
      <c r="F155" s="121">
        <v>73.605582999999996</v>
      </c>
      <c r="G155" s="121"/>
      <c r="H155" s="121">
        <v>43.771189878185332</v>
      </c>
      <c r="I155" s="123">
        <v>94.682216492295865</v>
      </c>
      <c r="J155" s="66"/>
      <c r="K155" s="68"/>
      <c r="L155" s="68"/>
    </row>
    <row r="156" spans="1:12" s="7" customFormat="1" ht="12.75">
      <c r="A156" s="38" t="s">
        <v>115</v>
      </c>
      <c r="B156" s="133">
        <v>6443.05</v>
      </c>
      <c r="C156" s="133">
        <v>2475.8814970000003</v>
      </c>
      <c r="D156" s="133">
        <v>2475.8814970000003</v>
      </c>
      <c r="E156" s="133">
        <v>2475.8814970000003</v>
      </c>
      <c r="F156" s="133">
        <v>2475.8814970000003</v>
      </c>
      <c r="G156" s="133"/>
      <c r="H156" s="133">
        <v>38.427165659121073</v>
      </c>
      <c r="I156" s="119">
        <v>100</v>
      </c>
      <c r="J156" s="15"/>
      <c r="K156" s="68"/>
      <c r="L156" s="68"/>
    </row>
    <row r="157" spans="1:12" s="7" customFormat="1" ht="12.75">
      <c r="A157" s="24" t="s">
        <v>92</v>
      </c>
      <c r="B157" s="121">
        <v>3879.05</v>
      </c>
      <c r="C157" s="191">
        <v>1840.378093</v>
      </c>
      <c r="D157" s="121">
        <v>1840.378093</v>
      </c>
      <c r="E157" s="121">
        <v>1840.378093</v>
      </c>
      <c r="F157" s="121">
        <v>1840.378093</v>
      </c>
      <c r="G157" s="121"/>
      <c r="H157" s="121">
        <v>47.444041530787175</v>
      </c>
      <c r="I157" s="121">
        <v>100</v>
      </c>
      <c r="J157" s="66"/>
      <c r="K157" s="68"/>
      <c r="L157" s="68"/>
    </row>
    <row r="158" spans="1:12" s="7" customFormat="1" ht="12.75">
      <c r="A158" s="24" t="s">
        <v>93</v>
      </c>
      <c r="B158" s="121">
        <v>2564</v>
      </c>
      <c r="C158" s="191">
        <v>635.50340400000005</v>
      </c>
      <c r="D158" s="121">
        <v>635.50340400000005</v>
      </c>
      <c r="E158" s="121">
        <v>635.50340400000005</v>
      </c>
      <c r="F158" s="121">
        <v>635.50340400000005</v>
      </c>
      <c r="G158" s="121"/>
      <c r="H158" s="121">
        <v>24.785624180967243</v>
      </c>
      <c r="I158" s="121">
        <v>100</v>
      </c>
      <c r="J158" s="66"/>
      <c r="K158" s="68"/>
      <c r="L158" s="68"/>
    </row>
    <row r="159" spans="1:12" s="7" customFormat="1" ht="24">
      <c r="A159" s="14" t="s">
        <v>116</v>
      </c>
      <c r="B159" s="119">
        <v>62684.559594284998</v>
      </c>
      <c r="C159" s="119">
        <v>36292.20582345</v>
      </c>
      <c r="D159" s="119">
        <v>24194.803882300002</v>
      </c>
      <c r="E159" s="119">
        <v>30243.504852874998</v>
      </c>
      <c r="F159" s="119">
        <v>36292.20582345</v>
      </c>
      <c r="G159" s="119"/>
      <c r="H159" s="119">
        <v>57.896563457325122</v>
      </c>
      <c r="I159" s="119">
        <v>100</v>
      </c>
      <c r="J159" s="15"/>
      <c r="K159" s="68"/>
      <c r="L159" s="68"/>
    </row>
    <row r="160" spans="1:12" s="7" customFormat="1" ht="24">
      <c r="A160" s="26" t="s">
        <v>94</v>
      </c>
      <c r="B160" s="120">
        <v>49499.26</v>
      </c>
      <c r="C160" s="120">
        <v>29699.55603</v>
      </c>
      <c r="D160" s="120">
        <v>19799.704020000001</v>
      </c>
      <c r="E160" s="120">
        <v>24749.630024999999</v>
      </c>
      <c r="F160" s="120">
        <v>29699.55603</v>
      </c>
      <c r="G160" s="120"/>
      <c r="H160" s="120">
        <v>60.000000060606965</v>
      </c>
      <c r="I160" s="120">
        <v>100</v>
      </c>
      <c r="J160" s="65"/>
      <c r="K160" s="68"/>
      <c r="L160" s="68"/>
    </row>
    <row r="161" spans="1:12" s="7" customFormat="1" ht="21.75" customHeight="1">
      <c r="A161" s="19" t="s">
        <v>187</v>
      </c>
      <c r="B161" s="121">
        <v>5999.3103119999996</v>
      </c>
      <c r="C161" s="121">
        <v>3599.5862040000002</v>
      </c>
      <c r="D161" s="121">
        <v>2399.7241359999998</v>
      </c>
      <c r="E161" s="121">
        <v>2999.65517</v>
      </c>
      <c r="F161" s="121">
        <v>3599.5862040000002</v>
      </c>
      <c r="G161" s="121"/>
      <c r="H161" s="121">
        <v>60.000000280032197</v>
      </c>
      <c r="I161" s="121">
        <v>100</v>
      </c>
      <c r="J161" s="66"/>
      <c r="K161" s="68"/>
      <c r="L161" s="68"/>
    </row>
    <row r="162" spans="1:12" s="7" customFormat="1" ht="21.75" customHeight="1">
      <c r="A162" s="19" t="s">
        <v>188</v>
      </c>
      <c r="B162" s="121">
        <v>43499.949688000001</v>
      </c>
      <c r="C162" s="121">
        <v>26099.969826</v>
      </c>
      <c r="D162" s="121">
        <v>17399.979884</v>
      </c>
      <c r="E162" s="121">
        <v>21749.974855</v>
      </c>
      <c r="F162" s="121">
        <v>26099.969826</v>
      </c>
      <c r="G162" s="121"/>
      <c r="H162" s="121">
        <v>60.000000030344857</v>
      </c>
      <c r="I162" s="121">
        <v>100</v>
      </c>
      <c r="J162" s="66"/>
      <c r="K162" s="68"/>
      <c r="L162" s="68"/>
    </row>
    <row r="163" spans="1:12" s="7" customFormat="1" ht="36">
      <c r="A163" s="24" t="s">
        <v>146</v>
      </c>
      <c r="B163" s="121">
        <v>5834.2698792849997</v>
      </c>
      <c r="C163" s="121">
        <v>2917.13494545</v>
      </c>
      <c r="D163" s="121">
        <v>1944.7566303000003</v>
      </c>
      <c r="E163" s="121">
        <v>2430.9457878750004</v>
      </c>
      <c r="F163" s="121">
        <v>2917.13494545</v>
      </c>
      <c r="G163" s="121"/>
      <c r="H163" s="121">
        <v>50.000000099541161</v>
      </c>
      <c r="I163" s="121">
        <v>100</v>
      </c>
      <c r="J163" s="66"/>
      <c r="K163" s="68"/>
      <c r="L163" s="68"/>
    </row>
    <row r="164" spans="1:12" s="7" customFormat="1" ht="36">
      <c r="A164" s="24" t="s">
        <v>165</v>
      </c>
      <c r="B164" s="121">
        <v>7351.0297149999997</v>
      </c>
      <c r="C164" s="121">
        <v>3675.5148479999998</v>
      </c>
      <c r="D164" s="121">
        <v>2450.3432320000002</v>
      </c>
      <c r="E164" s="121">
        <v>3062.92904</v>
      </c>
      <c r="F164" s="121">
        <v>3675.5148479999998</v>
      </c>
      <c r="G164" s="121"/>
      <c r="H164" s="121">
        <v>49.999999870766402</v>
      </c>
      <c r="I164" s="121">
        <v>100</v>
      </c>
      <c r="J164" s="66"/>
      <c r="K164" s="68"/>
      <c r="L164" s="68"/>
    </row>
    <row r="165" spans="1:12" s="7" customFormat="1" ht="9.75" customHeight="1" thickBot="1">
      <c r="A165" s="41"/>
      <c r="B165" s="42"/>
      <c r="C165" s="42"/>
      <c r="D165" s="42"/>
      <c r="E165" s="42"/>
      <c r="F165" s="42"/>
      <c r="G165" s="42"/>
      <c r="H165" s="107"/>
      <c r="I165" s="107"/>
      <c r="J165" s="67"/>
      <c r="K165" s="68"/>
      <c r="L165" s="68"/>
    </row>
    <row r="166" spans="1:12" s="7" customFormat="1" ht="13.5" customHeight="1">
      <c r="A166" s="179" t="s">
        <v>135</v>
      </c>
      <c r="B166" s="179"/>
      <c r="C166" s="179"/>
      <c r="D166" s="179"/>
      <c r="E166" s="179"/>
      <c r="F166" s="179"/>
      <c r="G166" s="179"/>
      <c r="H166" s="179"/>
      <c r="I166" s="102"/>
      <c r="J166" s="102"/>
      <c r="K166" s="68"/>
      <c r="L166" s="68"/>
    </row>
    <row r="167" spans="1:12" s="73" customFormat="1" ht="24" customHeight="1">
      <c r="A167" s="180" t="s">
        <v>101</v>
      </c>
      <c r="B167" s="180"/>
      <c r="C167" s="180"/>
      <c r="D167" s="180"/>
      <c r="E167" s="180"/>
      <c r="F167" s="180"/>
      <c r="G167" s="180"/>
      <c r="H167" s="180"/>
      <c r="I167" s="180"/>
      <c r="J167" s="106"/>
      <c r="K167" s="68"/>
      <c r="L167" s="68"/>
    </row>
    <row r="168" spans="1:12" s="73" customFormat="1" ht="16.5" customHeight="1">
      <c r="A168" s="181" t="s">
        <v>125</v>
      </c>
      <c r="B168" s="181"/>
      <c r="C168" s="181"/>
      <c r="D168" s="181"/>
      <c r="E168" s="181"/>
      <c r="F168" s="181"/>
      <c r="G168" s="181"/>
      <c r="H168" s="181"/>
      <c r="I168" s="106"/>
      <c r="J168" s="106"/>
      <c r="K168" s="68"/>
      <c r="L168" s="68"/>
    </row>
    <row r="169" spans="1:12" s="73" customFormat="1" ht="37.5" customHeight="1">
      <c r="A169" s="190" t="s">
        <v>223</v>
      </c>
      <c r="B169" s="190"/>
      <c r="C169" s="190"/>
      <c r="D169" s="190"/>
      <c r="E169" s="190"/>
      <c r="F169" s="190"/>
      <c r="G169" s="190"/>
      <c r="H169" s="190"/>
      <c r="I169" s="190"/>
      <c r="J169" s="106"/>
      <c r="K169" s="68"/>
      <c r="L169" s="68"/>
    </row>
    <row r="170" spans="1:12" s="73" customFormat="1" ht="27.75" customHeight="1">
      <c r="A170" s="190" t="s">
        <v>225</v>
      </c>
      <c r="B170" s="190"/>
      <c r="C170" s="190"/>
      <c r="D170" s="190"/>
      <c r="E170" s="190"/>
      <c r="F170" s="190"/>
      <c r="G170" s="190"/>
      <c r="H170" s="190"/>
      <c r="I170" s="190"/>
      <c r="J170" s="106"/>
      <c r="K170" s="68"/>
      <c r="L170" s="68"/>
    </row>
    <row r="171" spans="1:12" s="73" customFormat="1" ht="25.5" customHeight="1">
      <c r="A171" s="190" t="s">
        <v>226</v>
      </c>
      <c r="B171" s="190"/>
      <c r="C171" s="190"/>
      <c r="D171" s="190"/>
      <c r="E171" s="190"/>
      <c r="F171" s="190"/>
      <c r="G171" s="190"/>
      <c r="H171" s="190"/>
      <c r="I171" s="190"/>
      <c r="J171" s="106"/>
      <c r="K171" s="68"/>
      <c r="L171" s="68"/>
    </row>
    <row r="172" spans="1:12" s="73" customFormat="1" ht="24" customHeight="1">
      <c r="A172" s="181" t="s">
        <v>102</v>
      </c>
      <c r="B172" s="181"/>
      <c r="C172" s="181"/>
      <c r="D172" s="181"/>
      <c r="E172" s="181"/>
      <c r="F172" s="181"/>
      <c r="G172" s="181"/>
      <c r="H172" s="181"/>
      <c r="I172" s="181"/>
      <c r="J172" s="106"/>
      <c r="K172" s="68"/>
      <c r="L172" s="68"/>
    </row>
    <row r="173" spans="1:12" s="73" customFormat="1" ht="15" customHeight="1">
      <c r="A173" s="180"/>
      <c r="B173" s="180"/>
      <c r="C173" s="180"/>
      <c r="D173" s="180"/>
      <c r="E173" s="180"/>
      <c r="F173" s="180"/>
      <c r="G173" s="180"/>
      <c r="H173" s="180"/>
      <c r="I173" s="180"/>
      <c r="J173" s="106"/>
      <c r="K173" s="68"/>
      <c r="L173" s="68"/>
    </row>
    <row r="174" spans="1:12" s="73" customFormat="1" ht="23.25" customHeight="1">
      <c r="A174" s="180"/>
      <c r="B174" s="180"/>
      <c r="C174" s="180"/>
      <c r="D174" s="180"/>
      <c r="E174" s="180"/>
      <c r="F174" s="180"/>
      <c r="G174" s="180"/>
      <c r="H174" s="180"/>
      <c r="I174" s="180"/>
      <c r="J174" s="106"/>
      <c r="K174" s="68"/>
      <c r="L174" s="68"/>
    </row>
    <row r="175" spans="1:12" s="73" customFormat="1" ht="13.5" customHeight="1">
      <c r="A175" s="180"/>
      <c r="B175" s="180"/>
      <c r="C175" s="180"/>
      <c r="D175" s="180"/>
      <c r="E175" s="180"/>
      <c r="F175" s="180"/>
      <c r="G175" s="180"/>
      <c r="H175" s="180"/>
      <c r="I175" s="180"/>
      <c r="J175" s="106"/>
      <c r="K175" s="68"/>
      <c r="L175" s="68"/>
    </row>
    <row r="176" spans="1:12" s="73" customFormat="1" ht="27" customHeight="1">
      <c r="A176" s="180"/>
      <c r="B176" s="180"/>
      <c r="C176" s="180"/>
      <c r="D176" s="180"/>
      <c r="E176" s="180"/>
      <c r="F176" s="180"/>
      <c r="G176" s="180"/>
      <c r="H176" s="180"/>
      <c r="I176" s="180"/>
      <c r="J176" s="106"/>
      <c r="K176" s="68"/>
      <c r="L176" s="68"/>
    </row>
    <row r="177" spans="1:12" s="73" customFormat="1" ht="13.5" customHeight="1">
      <c r="J177" s="106"/>
      <c r="K177" s="68"/>
      <c r="L177" s="68"/>
    </row>
    <row r="178" spans="1:12" s="73" customFormat="1" ht="37.5" customHeight="1">
      <c r="J178" s="74"/>
      <c r="K178" s="68"/>
      <c r="L178" s="68"/>
    </row>
    <row r="179" spans="1:12" s="73" customFormat="1" ht="54.75" customHeight="1">
      <c r="A179" s="180"/>
      <c r="B179" s="180"/>
      <c r="C179" s="180"/>
      <c r="D179" s="180"/>
      <c r="E179" s="180"/>
      <c r="F179" s="180"/>
      <c r="G179" s="180"/>
      <c r="H179" s="180"/>
      <c r="I179" s="180"/>
      <c r="J179" s="74"/>
      <c r="K179" s="68"/>
      <c r="L179" s="68"/>
    </row>
    <row r="180" spans="1:12" s="73" customFormat="1" ht="15" customHeight="1">
      <c r="A180" s="180"/>
      <c r="B180" s="180"/>
      <c r="C180" s="180"/>
      <c r="D180" s="180"/>
      <c r="E180" s="180"/>
      <c r="F180" s="180"/>
      <c r="G180" s="180"/>
      <c r="H180" s="180"/>
      <c r="I180" s="180"/>
      <c r="J180" s="74"/>
      <c r="K180" s="68"/>
      <c r="L180" s="68"/>
    </row>
    <row r="181" spans="1:12" s="73" customFormat="1" ht="12.75">
      <c r="A181" s="180"/>
      <c r="B181" s="180"/>
      <c r="C181" s="180"/>
      <c r="D181" s="180"/>
      <c r="E181" s="180"/>
      <c r="F181" s="180"/>
      <c r="G181" s="180"/>
      <c r="H181" s="180"/>
      <c r="I181" s="180"/>
      <c r="J181" s="74"/>
      <c r="K181" s="68"/>
      <c r="L181" s="68"/>
    </row>
    <row r="182" spans="1:12" s="7" customFormat="1" ht="12.75">
      <c r="J182" s="102"/>
      <c r="K182" s="68"/>
      <c r="L182" s="68"/>
    </row>
    <row r="183" spans="1:12" s="7" customFormat="1" ht="12.75">
      <c r="K183" s="68"/>
      <c r="L183" s="68"/>
    </row>
    <row r="184" spans="1:12" s="7" customFormat="1" ht="12.75">
      <c r="C184" s="7">
        <v>47618.041991999999</v>
      </c>
      <c r="D184" s="7">
        <v>39681.701670000002</v>
      </c>
      <c r="E184" s="7">
        <v>43649.871836999999</v>
      </c>
      <c r="F184" s="7">
        <v>47618.041991999999</v>
      </c>
      <c r="K184" s="68"/>
      <c r="L184" s="68"/>
    </row>
    <row r="185" spans="1:12" s="7" customFormat="1" ht="12.75">
      <c r="C185" s="7">
        <f>+C184*0.115</f>
        <v>5476.0748290800002</v>
      </c>
      <c r="D185" s="7">
        <f>+D184*0.115</f>
        <v>4563.3956920500004</v>
      </c>
      <c r="E185" s="7">
        <f>+E184*0.115</f>
        <v>5019.7352612550003</v>
      </c>
      <c r="F185" s="7">
        <f>+F184*0.115</f>
        <v>5476.0748290800002</v>
      </c>
      <c r="K185" s="68"/>
      <c r="L185" s="68"/>
    </row>
    <row r="186" spans="1:12" s="7" customFormat="1" ht="12.75">
      <c r="C186" s="7">
        <v>314039.188200665</v>
      </c>
      <c r="D186" s="7">
        <v>78291.124018905</v>
      </c>
      <c r="E186" s="7">
        <v>17164.099750554997</v>
      </c>
      <c r="F186" s="7">
        <v>43112.105093890001</v>
      </c>
      <c r="G186" s="7">
        <v>74591.070426045</v>
      </c>
      <c r="I186" s="7">
        <v>23.752153625611445</v>
      </c>
      <c r="J186" s="7">
        <v>95.273980749124831</v>
      </c>
      <c r="K186" s="68"/>
      <c r="L186" s="68"/>
    </row>
    <row r="187" spans="1:12" s="7" customFormat="1" ht="12.75">
      <c r="C187" s="76" t="e">
        <f>+C186-#REF!</f>
        <v>#REF!</v>
      </c>
      <c r="D187" s="76">
        <f t="shared" ref="D187:J187" si="0">+D186-C7</f>
        <v>-91106.741259124989</v>
      </c>
      <c r="E187" s="76">
        <f t="shared" si="0"/>
        <v>-88213.50525080369</v>
      </c>
      <c r="F187" s="76">
        <f t="shared" si="0"/>
        <v>-86515.123683817699</v>
      </c>
      <c r="G187" s="76">
        <f t="shared" si="0"/>
        <v>-90343.914177665007</v>
      </c>
      <c r="H187" s="76">
        <f t="shared" si="0"/>
        <v>0</v>
      </c>
      <c r="I187" s="76">
        <f t="shared" si="0"/>
        <v>-28.265207225280033</v>
      </c>
      <c r="J187" s="76">
        <f t="shared" si="0"/>
        <v>-2.0914638112330408</v>
      </c>
      <c r="K187" s="68"/>
      <c r="L187" s="68"/>
    </row>
    <row r="188" spans="1:12" s="7" customFormat="1" ht="12.75">
      <c r="B188" s="76"/>
      <c r="K188" s="68"/>
      <c r="L188" s="68"/>
    </row>
    <row r="189" spans="1:12" s="7" customFormat="1" ht="12.75">
      <c r="K189" s="68"/>
      <c r="L189" s="68"/>
    </row>
    <row r="190" spans="1:12" s="7" customFormat="1" ht="12.75">
      <c r="K190" s="68"/>
      <c r="L190" s="68"/>
    </row>
    <row r="191" spans="1:12" s="7" customFormat="1" ht="12.75">
      <c r="K191" s="68"/>
      <c r="L191" s="68"/>
    </row>
    <row r="192" spans="1:12" s="7" customFormat="1" ht="12.75">
      <c r="K192" s="68"/>
      <c r="L192" s="68"/>
    </row>
    <row r="193" spans="11:12" s="7" customFormat="1" ht="12.75">
      <c r="K193" s="68"/>
      <c r="L193" s="68"/>
    </row>
    <row r="194" spans="11:12" s="7" customFormat="1" ht="12.75">
      <c r="K194" s="68"/>
      <c r="L194" s="68"/>
    </row>
    <row r="195" spans="11:12" s="7" customFormat="1" ht="12.75">
      <c r="K195" s="68"/>
      <c r="L195" s="68"/>
    </row>
    <row r="196" spans="11:12" s="7" customFormat="1" ht="12.75">
      <c r="K196" s="68"/>
      <c r="L196" s="68"/>
    </row>
    <row r="197" spans="11:12" s="7" customFormat="1" ht="12.75">
      <c r="K197" s="68"/>
      <c r="L197" s="68"/>
    </row>
    <row r="198" spans="11:12" s="7" customFormat="1" ht="12.75">
      <c r="K198" s="68"/>
      <c r="L198" s="68"/>
    </row>
    <row r="199" spans="11:12" s="7" customFormat="1" ht="12.75">
      <c r="K199" s="68"/>
      <c r="L199" s="68"/>
    </row>
    <row r="200" spans="11:12" s="7" customFormat="1" ht="12.75">
      <c r="K200" s="68"/>
      <c r="L200" s="68"/>
    </row>
    <row r="201" spans="11:12" s="7" customFormat="1" ht="12.75">
      <c r="K201" s="68"/>
      <c r="L201" s="68"/>
    </row>
    <row r="202" spans="11:12" s="7" customFormat="1" ht="12.75">
      <c r="K202" s="68"/>
      <c r="L202" s="68"/>
    </row>
    <row r="203" spans="11:12" s="7" customFormat="1" ht="12.75">
      <c r="K203" s="68"/>
      <c r="L203" s="68"/>
    </row>
    <row r="204" spans="11:12" s="7" customFormat="1" ht="12.75">
      <c r="K204" s="68"/>
      <c r="L204" s="68"/>
    </row>
    <row r="205" spans="11:12" s="7" customFormat="1" ht="12.75">
      <c r="K205" s="68"/>
      <c r="L205" s="68"/>
    </row>
    <row r="206" spans="11:12" s="7" customFormat="1" ht="12.75">
      <c r="K206" s="68"/>
      <c r="L206" s="68"/>
    </row>
    <row r="207" spans="11:12" s="7" customFormat="1" ht="12.75">
      <c r="K207" s="68"/>
      <c r="L207" s="68"/>
    </row>
    <row r="208" spans="11:12" s="7" customFormat="1" ht="12.75">
      <c r="K208" s="68"/>
      <c r="L208" s="68"/>
    </row>
    <row r="209" spans="11:12" s="7" customFormat="1" ht="12.75">
      <c r="K209" s="68"/>
      <c r="L209" s="68"/>
    </row>
    <row r="210" spans="11:12" s="7" customFormat="1" ht="12.75">
      <c r="K210" s="68"/>
      <c r="L210" s="68"/>
    </row>
    <row r="211" spans="11:12" s="7" customFormat="1" ht="12.75">
      <c r="K211" s="68"/>
      <c r="L211" s="68"/>
    </row>
    <row r="212" spans="11:12">
      <c r="K212" s="68"/>
      <c r="L212" s="68"/>
    </row>
    <row r="213" spans="11:12">
      <c r="K213" s="68"/>
      <c r="L213" s="68"/>
    </row>
    <row r="214" spans="11:12">
      <c r="K214" s="68"/>
      <c r="L214" s="68"/>
    </row>
    <row r="215" spans="11:12">
      <c r="K215" s="68"/>
      <c r="L215" s="68"/>
    </row>
    <row r="216" spans="11:12">
      <c r="K216" s="68"/>
      <c r="L216" s="68"/>
    </row>
    <row r="217" spans="11:12">
      <c r="K217" s="68"/>
      <c r="L217" s="68"/>
    </row>
    <row r="218" spans="11:12">
      <c r="K218" s="68"/>
      <c r="L218" s="68"/>
    </row>
    <row r="219" spans="11:12">
      <c r="K219" s="68"/>
      <c r="L219" s="68"/>
    </row>
    <row r="220" spans="11:12">
      <c r="K220" s="68"/>
      <c r="L220" s="68"/>
    </row>
    <row r="221" spans="11:12">
      <c r="K221" s="68"/>
      <c r="L221" s="68"/>
    </row>
    <row r="222" spans="11:12">
      <c r="K222" s="68"/>
      <c r="L222" s="68"/>
    </row>
    <row r="223" spans="11:12">
      <c r="K223" s="68"/>
      <c r="L223" s="68"/>
    </row>
  </sheetData>
  <mergeCells count="27">
    <mergeCell ref="A169:I169"/>
    <mergeCell ref="A171:I171"/>
    <mergeCell ref="A173:I173"/>
    <mergeCell ref="A170:I170"/>
    <mergeCell ref="I5:I6"/>
    <mergeCell ref="A166:H166"/>
    <mergeCell ref="A167:I167"/>
    <mergeCell ref="A168:H168"/>
    <mergeCell ref="A1:J1"/>
    <mergeCell ref="A179:I179"/>
    <mergeCell ref="A180:I180"/>
    <mergeCell ref="A181:I181"/>
    <mergeCell ref="A2:H2"/>
    <mergeCell ref="A3:H3"/>
    <mergeCell ref="A4:A6"/>
    <mergeCell ref="B4:B6"/>
    <mergeCell ref="C4:C6"/>
    <mergeCell ref="D4:F4"/>
    <mergeCell ref="H4:I4"/>
    <mergeCell ref="D5:D6"/>
    <mergeCell ref="E5:E6"/>
    <mergeCell ref="F5:F6"/>
    <mergeCell ref="H5:H6"/>
    <mergeCell ref="A174:I174"/>
    <mergeCell ref="A175:I175"/>
    <mergeCell ref="A176:I176"/>
    <mergeCell ref="A172:I172"/>
  </mergeCells>
  <printOptions horizontalCentered="1"/>
  <pageMargins left="0" right="0" top="0.59055118110236227" bottom="0.39370078740157483" header="0" footer="0"/>
  <pageSetup scale="70" orientation="portrait" r:id="rId1"/>
  <headerFooter alignWithMargins="0">
    <oddFooter>Página &amp;P de &amp;N</oddFooter>
  </headerFooter>
</worksheet>
</file>

<file path=xl/worksheets/sheet3.xml><?xml version="1.0" encoding="utf-8"?>
<worksheet xmlns="http://schemas.openxmlformats.org/spreadsheetml/2006/main" xmlns:r="http://schemas.openxmlformats.org/officeDocument/2006/relationships">
  <dimension ref="A1:E220"/>
  <sheetViews>
    <sheetView topLeftCell="B95" zoomScale="140" zoomScaleNormal="140" workbookViewId="0">
      <selection activeCell="D103" sqref="D103"/>
    </sheetView>
  </sheetViews>
  <sheetFormatPr baseColWidth="10" defaultRowHeight="14.25"/>
  <cols>
    <col min="1" max="1" width="40.85546875" style="2" customWidth="1"/>
    <col min="2" max="2" width="11.85546875" style="2" customWidth="1"/>
    <col min="4" max="5" width="40.85546875" style="2" customWidth="1"/>
  </cols>
  <sheetData>
    <row r="1" spans="1:5" ht="12.75">
      <c r="A1" s="69" t="s">
        <v>140</v>
      </c>
      <c r="B1" s="70">
        <f>+B10+B51+B65+B67+B93+B71+B72+B77+B78+B83+B86+B89+B99+B100+B109+B117+B120+B121+B148+B154+B167</f>
        <v>7422.8895599999987</v>
      </c>
      <c r="D1" s="69" t="s">
        <v>140</v>
      </c>
      <c r="E1" s="70">
        <f>+E10+E51+E65+E67+E93+E71+E72+E77+E78+E83+E86+E89+E99+E100+E109+E117+E120+E121+E148+E154+E167</f>
        <v>12283762.383018263</v>
      </c>
    </row>
    <row r="3" spans="1:5" ht="12.75">
      <c r="A3"/>
      <c r="B3"/>
      <c r="D3"/>
      <c r="E3"/>
    </row>
    <row r="4" spans="1:5" ht="12.75">
      <c r="A4"/>
      <c r="B4"/>
      <c r="D4"/>
      <c r="E4"/>
    </row>
    <row r="5" spans="1:5" ht="12.75">
      <c r="A5"/>
      <c r="B5"/>
      <c r="D5"/>
      <c r="E5"/>
    </row>
    <row r="6" spans="1:5" ht="12.75">
      <c r="A6" s="186" t="s">
        <v>0</v>
      </c>
      <c r="B6" s="177" t="s">
        <v>1</v>
      </c>
      <c r="D6" s="186" t="s">
        <v>0</v>
      </c>
      <c r="E6" s="177" t="s">
        <v>1</v>
      </c>
    </row>
    <row r="7" spans="1:5" ht="12.75">
      <c r="A7" s="186"/>
      <c r="B7" s="177"/>
      <c r="D7" s="186"/>
      <c r="E7" s="177"/>
    </row>
    <row r="8" spans="1:5" ht="13.5" thickBot="1">
      <c r="A8" s="187"/>
      <c r="B8" s="178"/>
      <c r="D8" s="187"/>
      <c r="E8" s="178"/>
    </row>
    <row r="9" spans="1:5" ht="13.5">
      <c r="A9" s="11" t="s">
        <v>127</v>
      </c>
      <c r="B9" s="12">
        <f>+B10+B21+B50+B56+B62+B66+B94+B108+B110+B115+B128+B131+B158+B161+B167</f>
        <v>317116.342443995</v>
      </c>
      <c r="D9" s="11" t="s">
        <v>127</v>
      </c>
      <c r="E9" s="12">
        <f>+E10+E21+E50+E56+E62+E66+E94+E108+E110+E115+E128+E131+E158+E161+E167</f>
        <v>13046319.283688543</v>
      </c>
    </row>
    <row r="10" spans="1:5" ht="12.75">
      <c r="A10" s="14" t="s">
        <v>98</v>
      </c>
      <c r="B10" s="15">
        <f t="shared" ref="B10" si="0">+B11</f>
        <v>179.99999999999997</v>
      </c>
      <c r="D10" s="29" t="s">
        <v>114</v>
      </c>
      <c r="E10" s="15">
        <f>SUM(E11:E33)</f>
        <v>12272484.858406264</v>
      </c>
    </row>
    <row r="11" spans="1:5" ht="24">
      <c r="A11" s="16" t="s">
        <v>3</v>
      </c>
      <c r="B11" s="17">
        <f t="shared" ref="B11" si="1">SUM(B12:B20)</f>
        <v>179.99999999999997</v>
      </c>
      <c r="D11" s="91" t="s">
        <v>116</v>
      </c>
      <c r="E11" s="97">
        <f>+E12+E15+E16</f>
        <v>3787565.8034195644</v>
      </c>
    </row>
    <row r="12" spans="1:5" ht="24">
      <c r="A12" s="19" t="s">
        <v>123</v>
      </c>
      <c r="B12" s="18">
        <v>14.930227</v>
      </c>
      <c r="D12" s="92" t="s">
        <v>105</v>
      </c>
      <c r="E12" s="97">
        <f>+E13+SUM(E17:E22)</f>
        <v>3709124.4537315643</v>
      </c>
    </row>
    <row r="13" spans="1:5" ht="36">
      <c r="A13" s="19" t="s">
        <v>4</v>
      </c>
      <c r="B13" s="18">
        <v>45.933337000000002</v>
      </c>
      <c r="D13" s="24" t="s">
        <v>179</v>
      </c>
      <c r="E13" s="18">
        <v>51871.994991</v>
      </c>
    </row>
    <row r="14" spans="1:5" ht="24">
      <c r="A14" s="19" t="s">
        <v>5</v>
      </c>
      <c r="B14" s="18">
        <v>7.75</v>
      </c>
      <c r="D14" s="26" t="s">
        <v>94</v>
      </c>
      <c r="E14" s="17">
        <f>SUM(E15:E16)</f>
        <v>78441.349688000002</v>
      </c>
    </row>
    <row r="15" spans="1:5" ht="36">
      <c r="A15" s="19" t="s">
        <v>6</v>
      </c>
      <c r="B15" s="18">
        <v>6.85</v>
      </c>
      <c r="D15" s="19" t="s">
        <v>163</v>
      </c>
      <c r="E15" s="18">
        <v>43499.949688000001</v>
      </c>
    </row>
    <row r="16" spans="1:5" ht="12.75">
      <c r="A16" s="19" t="s">
        <v>7</v>
      </c>
      <c r="B16" s="18">
        <v>9.15</v>
      </c>
      <c r="D16" s="24" t="s">
        <v>63</v>
      </c>
      <c r="E16" s="18">
        <v>34941.4</v>
      </c>
    </row>
    <row r="17" spans="1:5" ht="12.75">
      <c r="A17" s="19" t="s">
        <v>8</v>
      </c>
      <c r="B17" s="18">
        <v>75</v>
      </c>
      <c r="D17" s="92" t="s">
        <v>104</v>
      </c>
      <c r="E17" s="98">
        <f>+E18+E19+E20+E24+E27+E28+E29+E34+E37+E39+E40+E41+E42+E43+E44</f>
        <v>1356429.458545855</v>
      </c>
    </row>
    <row r="18" spans="1:5" ht="13.5">
      <c r="A18" s="19" t="s">
        <v>170</v>
      </c>
      <c r="B18" s="18">
        <v>6.5455249999999996</v>
      </c>
      <c r="D18" s="31" t="s">
        <v>55</v>
      </c>
      <c r="E18" s="18">
        <v>23062.061021000001</v>
      </c>
    </row>
    <row r="19" spans="1:5" ht="12.75">
      <c r="A19" s="19" t="s">
        <v>9</v>
      </c>
      <c r="B19" s="18">
        <v>2.7</v>
      </c>
      <c r="D19" s="24" t="s">
        <v>87</v>
      </c>
      <c r="E19" s="18">
        <v>18821.205682</v>
      </c>
    </row>
    <row r="20" spans="1:5" ht="25.5">
      <c r="A20" s="19" t="s">
        <v>171</v>
      </c>
      <c r="B20" s="18">
        <v>11.140910999999999</v>
      </c>
      <c r="D20" s="93" t="s">
        <v>99</v>
      </c>
      <c r="E20" s="101">
        <f>+E21+E46</f>
        <v>759362.48956256988</v>
      </c>
    </row>
    <row r="21" spans="1:5" ht="12.75">
      <c r="A21" s="25" t="s">
        <v>99</v>
      </c>
      <c r="B21" s="20">
        <f>+B22+B47</f>
        <v>18490.908572</v>
      </c>
      <c r="D21" s="25" t="s">
        <v>103</v>
      </c>
      <c r="E21" s="15">
        <f>SUM(E22:E23)</f>
        <v>756478.37196756992</v>
      </c>
    </row>
    <row r="22" spans="1:5" ht="24">
      <c r="A22" s="21" t="s">
        <v>10</v>
      </c>
      <c r="B22" s="17">
        <f t="shared" ref="B22" si="2">SUM(B23:B46)</f>
        <v>10000.008571999999</v>
      </c>
      <c r="D22" s="26" t="s">
        <v>35</v>
      </c>
      <c r="E22" s="17">
        <f>SUM(E23:E25)</f>
        <v>743098.87196156988</v>
      </c>
    </row>
    <row r="23" spans="1:5" ht="24">
      <c r="A23" s="19" t="s">
        <v>12</v>
      </c>
      <c r="B23" s="18">
        <v>92.584052999999997</v>
      </c>
      <c r="D23" s="19" t="s">
        <v>36</v>
      </c>
      <c r="E23" s="18">
        <v>13379.500005999998</v>
      </c>
    </row>
    <row r="24" spans="1:5" ht="24">
      <c r="A24" s="19" t="s">
        <v>13</v>
      </c>
      <c r="B24" s="18">
        <v>64.424753999999993</v>
      </c>
      <c r="D24" s="91" t="s">
        <v>100</v>
      </c>
      <c r="E24" s="97">
        <f>SUM(E25:E29)</f>
        <v>430872.75973928493</v>
      </c>
    </row>
    <row r="25" spans="1:5" ht="24">
      <c r="A25" s="19" t="s">
        <v>14</v>
      </c>
      <c r="B25" s="18">
        <v>13.5</v>
      </c>
      <c r="D25" s="21" t="s">
        <v>10</v>
      </c>
      <c r="E25" s="17">
        <f>SUM(E26:E49)</f>
        <v>298846.61221628496</v>
      </c>
    </row>
    <row r="26" spans="1:5" ht="12.75">
      <c r="A26" s="19" t="s">
        <v>15</v>
      </c>
      <c r="B26" s="18">
        <v>2.1</v>
      </c>
      <c r="D26" s="92" t="s">
        <v>109</v>
      </c>
      <c r="E26" s="97">
        <f>SUM(E27:E33)</f>
        <v>83344.288092999996</v>
      </c>
    </row>
    <row r="27" spans="1:5" ht="12.75">
      <c r="A27" s="19" t="s">
        <v>16</v>
      </c>
      <c r="B27" s="18">
        <v>182.08788300000001</v>
      </c>
      <c r="D27" s="92" t="s">
        <v>113</v>
      </c>
      <c r="E27" s="99">
        <f>SUM(E28:E29)</f>
        <v>24340.929714999998</v>
      </c>
    </row>
    <row r="28" spans="1:5" ht="24">
      <c r="A28" s="19" t="s">
        <v>17</v>
      </c>
      <c r="B28" s="18">
        <v>13.669824</v>
      </c>
      <c r="D28" s="24" t="s">
        <v>149</v>
      </c>
      <c r="E28" s="18">
        <v>8500</v>
      </c>
    </row>
    <row r="29" spans="1:5" ht="24">
      <c r="A29" s="19" t="s">
        <v>18</v>
      </c>
      <c r="B29" s="18">
        <v>680</v>
      </c>
      <c r="D29" s="22" t="s">
        <v>148</v>
      </c>
      <c r="E29" s="17">
        <f>SUM(E30:E31)</f>
        <v>15840.929714999998</v>
      </c>
    </row>
    <row r="30" spans="1:5" ht="24">
      <c r="A30" s="19" t="s">
        <v>19</v>
      </c>
      <c r="B30" s="18">
        <v>142.73494099999999</v>
      </c>
      <c r="D30" s="23" t="s">
        <v>32</v>
      </c>
      <c r="E30" s="18">
        <v>8489.9</v>
      </c>
    </row>
    <row r="31" spans="1:5" ht="36">
      <c r="A31" s="19" t="s">
        <v>20</v>
      </c>
      <c r="B31" s="18">
        <v>612.70585000000005</v>
      </c>
      <c r="D31" s="24" t="s">
        <v>165</v>
      </c>
      <c r="E31" s="18">
        <v>7351.0297149999997</v>
      </c>
    </row>
    <row r="32" spans="1:5" ht="24">
      <c r="A32" s="77" t="s">
        <v>151</v>
      </c>
      <c r="B32" s="18">
        <v>0.47</v>
      </c>
      <c r="D32" s="85" t="s">
        <v>115</v>
      </c>
      <c r="E32" s="99">
        <f>SUM(E33:E34)</f>
        <v>12410.404630000001</v>
      </c>
    </row>
    <row r="33" spans="1:5" ht="24">
      <c r="A33" s="19" t="s">
        <v>21</v>
      </c>
      <c r="B33" s="18">
        <v>959.07054500000004</v>
      </c>
      <c r="D33" s="24" t="s">
        <v>89</v>
      </c>
      <c r="E33" s="18">
        <v>6411.0943180000004</v>
      </c>
    </row>
    <row r="34" spans="1:5" ht="24">
      <c r="A34" s="19" t="s">
        <v>22</v>
      </c>
      <c r="B34" s="18">
        <v>5908.3271189999996</v>
      </c>
      <c r="D34" s="19" t="s">
        <v>164</v>
      </c>
      <c r="E34" s="18">
        <v>5999.3103119999996</v>
      </c>
    </row>
    <row r="35" spans="1:5" ht="24">
      <c r="A35" s="19" t="s">
        <v>23</v>
      </c>
      <c r="B35" s="18">
        <v>345.39382499999999</v>
      </c>
      <c r="D35" s="19" t="s">
        <v>22</v>
      </c>
      <c r="E35" s="18">
        <v>5908.3271189999996</v>
      </c>
    </row>
    <row r="36" spans="1:5" ht="36">
      <c r="A36" s="19" t="s">
        <v>24</v>
      </c>
      <c r="B36" s="18">
        <v>283.88463899999999</v>
      </c>
      <c r="D36" s="24" t="s">
        <v>146</v>
      </c>
      <c r="E36" s="18">
        <v>5834.2698792849997</v>
      </c>
    </row>
    <row r="37" spans="1:5" ht="24">
      <c r="A37" s="19" t="s">
        <v>25</v>
      </c>
      <c r="B37" s="18">
        <v>42.146943</v>
      </c>
      <c r="D37" s="24" t="s">
        <v>63</v>
      </c>
      <c r="E37" s="18">
        <v>5314.4142279999996</v>
      </c>
    </row>
    <row r="38" spans="1:5" ht="37.5">
      <c r="A38" s="19" t="s">
        <v>26</v>
      </c>
      <c r="B38" s="18">
        <v>53.787320000000001</v>
      </c>
      <c r="D38" s="24" t="s">
        <v>172</v>
      </c>
      <c r="E38" s="89">
        <v>5000</v>
      </c>
    </row>
    <row r="39" spans="1:5" ht="24">
      <c r="A39" s="19" t="s">
        <v>27</v>
      </c>
      <c r="B39" s="18">
        <v>211.81089800000001</v>
      </c>
      <c r="D39" s="22" t="s">
        <v>110</v>
      </c>
      <c r="E39" s="17">
        <f>+E40+E44</f>
        <v>26864.565557999998</v>
      </c>
    </row>
    <row r="40" spans="1:5" ht="24">
      <c r="A40" s="19" t="s">
        <v>28</v>
      </c>
      <c r="B40" s="18">
        <v>211.20997800000001</v>
      </c>
      <c r="D40" s="24" t="s">
        <v>84</v>
      </c>
      <c r="E40" s="18">
        <v>4083.8</v>
      </c>
    </row>
    <row r="41" spans="1:5" ht="24">
      <c r="A41" s="77" t="s">
        <v>11</v>
      </c>
      <c r="B41" s="18">
        <v>80</v>
      </c>
      <c r="D41" s="24" t="s">
        <v>92</v>
      </c>
      <c r="E41" s="18">
        <v>3879.05</v>
      </c>
    </row>
    <row r="42" spans="1:5" ht="36">
      <c r="A42" s="19" t="s">
        <v>29</v>
      </c>
      <c r="B42" s="18">
        <v>23</v>
      </c>
      <c r="D42" s="24" t="s">
        <v>74</v>
      </c>
      <c r="E42" s="18">
        <v>3566.0400199999999</v>
      </c>
    </row>
    <row r="43" spans="1:5" ht="12.75">
      <c r="A43" s="19" t="s">
        <v>30</v>
      </c>
      <c r="B43" s="18">
        <v>4</v>
      </c>
      <c r="D43" s="24" t="s">
        <v>153</v>
      </c>
      <c r="E43" s="18">
        <v>3141.1374350000001</v>
      </c>
    </row>
    <row r="44" spans="1:5" ht="12.75">
      <c r="A44" s="19" t="s">
        <v>31</v>
      </c>
      <c r="B44" s="18">
        <v>20.100000000000001</v>
      </c>
      <c r="D44" s="32" t="s">
        <v>41</v>
      </c>
      <c r="E44" s="33">
        <f>SUM(E45:E47)</f>
        <v>22780.765557999999</v>
      </c>
    </row>
    <row r="45" spans="1:5" ht="24">
      <c r="A45" s="19" t="s">
        <v>166</v>
      </c>
      <c r="B45" s="18">
        <v>35</v>
      </c>
      <c r="D45" s="24" t="s">
        <v>66</v>
      </c>
      <c r="E45" s="18">
        <v>2891.0576000000001</v>
      </c>
    </row>
    <row r="46" spans="1:5" ht="24">
      <c r="A46" s="19" t="s">
        <v>167</v>
      </c>
      <c r="B46" s="18">
        <v>18</v>
      </c>
      <c r="D46" s="34" t="s">
        <v>42</v>
      </c>
      <c r="E46" s="18">
        <v>2884.1175950000002</v>
      </c>
    </row>
    <row r="47" spans="1:5" ht="12.75">
      <c r="A47" s="22" t="s">
        <v>148</v>
      </c>
      <c r="B47" s="17">
        <f t="shared" ref="B47" si="3">SUM(B48:B49)</f>
        <v>8490.9</v>
      </c>
      <c r="D47" s="32" t="s">
        <v>43</v>
      </c>
      <c r="E47" s="35">
        <f>SUM(E48:E49)</f>
        <v>17005.590362999999</v>
      </c>
    </row>
    <row r="48" spans="1:5" ht="37.5">
      <c r="A48" s="23" t="s">
        <v>32</v>
      </c>
      <c r="B48" s="18">
        <v>8489.9</v>
      </c>
      <c r="D48" s="24" t="s">
        <v>185</v>
      </c>
      <c r="E48" s="18">
        <v>2687.2413969999998</v>
      </c>
    </row>
    <row r="49" spans="1:5" ht="24">
      <c r="A49" s="23" t="s">
        <v>33</v>
      </c>
      <c r="B49" s="18">
        <v>1</v>
      </c>
      <c r="D49" s="95" t="s">
        <v>168</v>
      </c>
      <c r="E49" s="97">
        <f>SUM(E50:E52)</f>
        <v>14318.348966</v>
      </c>
    </row>
    <row r="50" spans="1:5" ht="24">
      <c r="A50" s="14" t="s">
        <v>100</v>
      </c>
      <c r="B50" s="15">
        <f t="shared" ref="B50" si="4">SUM(B51:B55)</f>
        <v>12814.139435000001</v>
      </c>
      <c r="D50" s="29" t="s">
        <v>108</v>
      </c>
      <c r="E50" s="15">
        <f>SUM(E51:E54)</f>
        <v>9353.4331529999999</v>
      </c>
    </row>
    <row r="51" spans="1:5" ht="37.5">
      <c r="A51" s="24" t="s">
        <v>172</v>
      </c>
      <c r="B51" s="89">
        <v>5000</v>
      </c>
      <c r="D51" s="24" t="s">
        <v>93</v>
      </c>
      <c r="E51" s="18">
        <v>2564</v>
      </c>
    </row>
    <row r="52" spans="1:5" ht="24">
      <c r="A52" s="24" t="s">
        <v>173</v>
      </c>
      <c r="B52" s="18">
        <v>1393.0519999999999</v>
      </c>
      <c r="D52" s="24" t="s">
        <v>157</v>
      </c>
      <c r="E52" s="89">
        <v>2400.9158130000001</v>
      </c>
    </row>
    <row r="53" spans="1:5" ht="24">
      <c r="A53" s="24" t="s">
        <v>153</v>
      </c>
      <c r="B53" s="18">
        <v>3141.1374350000001</v>
      </c>
      <c r="D53" s="19" t="s">
        <v>160</v>
      </c>
      <c r="E53" s="18">
        <v>2229.9999939999998</v>
      </c>
    </row>
    <row r="54" spans="1:5" ht="25.5">
      <c r="A54" s="24" t="s">
        <v>152</v>
      </c>
      <c r="B54" s="18">
        <v>1299.95</v>
      </c>
      <c r="D54" s="28" t="s">
        <v>174</v>
      </c>
      <c r="E54" s="18">
        <v>2158.5173460000001</v>
      </c>
    </row>
    <row r="55" spans="1:5" ht="24">
      <c r="A55" s="24" t="s">
        <v>154</v>
      </c>
      <c r="B55" s="18">
        <v>1980</v>
      </c>
      <c r="D55" s="81" t="s">
        <v>158</v>
      </c>
      <c r="E55" s="18">
        <v>1986.4</v>
      </c>
    </row>
    <row r="56" spans="1:5" ht="24">
      <c r="A56" s="25" t="s">
        <v>103</v>
      </c>
      <c r="B56" s="15">
        <f t="shared" ref="B56" si="5">SUM(B57:B58)</f>
        <v>17435.399999999998</v>
      </c>
      <c r="D56" s="83" t="s">
        <v>154</v>
      </c>
      <c r="E56" s="80">
        <v>1980</v>
      </c>
    </row>
    <row r="57" spans="1:5" ht="36">
      <c r="A57" s="24" t="s">
        <v>34</v>
      </c>
      <c r="B57" s="18">
        <v>1579.7</v>
      </c>
      <c r="D57" s="34" t="s">
        <v>44</v>
      </c>
      <c r="E57" s="18">
        <v>1950.3786379999999</v>
      </c>
    </row>
    <row r="58" spans="1:5" ht="24">
      <c r="A58" s="26" t="s">
        <v>35</v>
      </c>
      <c r="B58" s="17">
        <f t="shared" ref="B58" si="6">SUM(B59:B61)</f>
        <v>15855.699999999999</v>
      </c>
      <c r="D58" s="21" t="s">
        <v>71</v>
      </c>
      <c r="E58" s="17">
        <f>SUM(E59:E61)</f>
        <v>5075.7</v>
      </c>
    </row>
    <row r="59" spans="1:5" ht="25.5">
      <c r="A59" s="19" t="s">
        <v>36</v>
      </c>
      <c r="B59" s="18">
        <v>13379.500005999998</v>
      </c>
      <c r="D59" s="24" t="s">
        <v>186</v>
      </c>
      <c r="E59" s="18">
        <v>1796</v>
      </c>
    </row>
    <row r="60" spans="1:5" ht="24">
      <c r="A60" s="19" t="s">
        <v>160</v>
      </c>
      <c r="B60" s="18">
        <v>2229.9999939999998</v>
      </c>
      <c r="D60" s="31" t="s">
        <v>46</v>
      </c>
      <c r="E60" s="18">
        <v>1700</v>
      </c>
    </row>
    <row r="61" spans="1:5" ht="24">
      <c r="A61" s="19" t="s">
        <v>161</v>
      </c>
      <c r="B61" s="18">
        <v>246.2</v>
      </c>
      <c r="D61" s="24" t="s">
        <v>34</v>
      </c>
      <c r="E61" s="18">
        <v>1579.7</v>
      </c>
    </row>
    <row r="62" spans="1:5" ht="24">
      <c r="A62" s="27" t="s">
        <v>168</v>
      </c>
      <c r="B62" s="15">
        <f t="shared" ref="B62" si="7">SUM(B63:B65)</f>
        <v>2686.084378</v>
      </c>
      <c r="D62" s="83" t="s">
        <v>78</v>
      </c>
      <c r="E62" s="80">
        <v>1512.4</v>
      </c>
    </row>
    <row r="63" spans="1:5" ht="24">
      <c r="A63" s="28" t="s">
        <v>37</v>
      </c>
      <c r="B63" s="18">
        <v>258.29848099999998</v>
      </c>
      <c r="D63" s="31" t="s">
        <v>142</v>
      </c>
      <c r="E63" s="18">
        <v>1475.1135420000001</v>
      </c>
    </row>
    <row r="64" spans="1:5" ht="25.5">
      <c r="A64" s="28" t="s">
        <v>174</v>
      </c>
      <c r="B64" s="18">
        <v>2158.5173460000001</v>
      </c>
      <c r="D64" s="24" t="s">
        <v>173</v>
      </c>
      <c r="E64" s="18">
        <v>1393.0519999999999</v>
      </c>
    </row>
    <row r="65" spans="1:5" ht="24">
      <c r="A65" s="28" t="s">
        <v>39</v>
      </c>
      <c r="B65" s="18">
        <v>269.268551</v>
      </c>
      <c r="D65" s="24" t="s">
        <v>150</v>
      </c>
      <c r="E65" s="18">
        <v>1341</v>
      </c>
    </row>
    <row r="66" spans="1:5" ht="24">
      <c r="A66" s="29" t="s">
        <v>104</v>
      </c>
      <c r="B66" s="30">
        <f t="shared" ref="B66" si="8">+B67+B68+B69+B73+B76+B77+B78+B83+B86+B88+B89+B90+B91+B92+B93</f>
        <v>33697.826973999996</v>
      </c>
      <c r="D66" s="83" t="s">
        <v>152</v>
      </c>
      <c r="E66" s="80">
        <v>1299.95</v>
      </c>
    </row>
    <row r="67" spans="1:5" ht="12.75">
      <c r="A67" s="31" t="s">
        <v>40</v>
      </c>
      <c r="B67" s="18"/>
      <c r="D67" s="24" t="s">
        <v>70</v>
      </c>
      <c r="E67" s="18">
        <v>1248</v>
      </c>
    </row>
    <row r="68" spans="1:5" ht="24">
      <c r="A68" s="31" t="s">
        <v>142</v>
      </c>
      <c r="B68" s="18">
        <v>1475.1135420000001</v>
      </c>
      <c r="D68" s="19" t="s">
        <v>112</v>
      </c>
      <c r="E68" s="89">
        <v>1061.1572940000001</v>
      </c>
    </row>
    <row r="69" spans="1:5" ht="24">
      <c r="A69" s="32" t="s">
        <v>41</v>
      </c>
      <c r="B69" s="33">
        <f t="shared" ref="B69" si="9">SUM(B70:B72)</f>
        <v>3035.1332590000002</v>
      </c>
      <c r="D69" s="24" t="s">
        <v>121</v>
      </c>
      <c r="E69" s="18">
        <v>1050</v>
      </c>
    </row>
    <row r="70" spans="1:5" ht="24">
      <c r="A70" s="34" t="s">
        <v>42</v>
      </c>
      <c r="B70" s="18">
        <v>2884.1175950000002</v>
      </c>
      <c r="D70" s="23" t="s">
        <v>86</v>
      </c>
      <c r="E70" s="18">
        <v>1005</v>
      </c>
    </row>
    <row r="71" spans="1:5" ht="24">
      <c r="A71" s="78" t="s">
        <v>16</v>
      </c>
      <c r="B71" s="18">
        <v>139.62919099999999</v>
      </c>
      <c r="D71" s="24" t="s">
        <v>67</v>
      </c>
      <c r="E71" s="18">
        <v>1000</v>
      </c>
    </row>
    <row r="72" spans="1:5" ht="24">
      <c r="A72" s="34" t="s">
        <v>17</v>
      </c>
      <c r="B72" s="18">
        <v>11.386473000000001</v>
      </c>
      <c r="D72" s="19" t="s">
        <v>21</v>
      </c>
      <c r="E72" s="18">
        <v>959.07054500000004</v>
      </c>
    </row>
    <row r="73" spans="1:5" ht="24">
      <c r="A73" s="32" t="s">
        <v>43</v>
      </c>
      <c r="B73" s="35">
        <f t="shared" ref="B73" si="10">SUM(B74:B75)</f>
        <v>2781.8502279999998</v>
      </c>
      <c r="D73" s="34" t="s">
        <v>45</v>
      </c>
      <c r="E73" s="18">
        <v>831.47158999999999</v>
      </c>
    </row>
    <row r="74" spans="1:5" ht="36">
      <c r="A74" s="34" t="s">
        <v>44</v>
      </c>
      <c r="B74" s="18">
        <v>1950.3786379999999</v>
      </c>
      <c r="D74" s="24" t="s">
        <v>119</v>
      </c>
      <c r="E74" s="18">
        <v>772.5</v>
      </c>
    </row>
    <row r="75" spans="1:5" ht="24">
      <c r="A75" s="34" t="s">
        <v>45</v>
      </c>
      <c r="B75" s="18">
        <v>831.47158999999999</v>
      </c>
      <c r="D75" s="22" t="s">
        <v>106</v>
      </c>
      <c r="E75" s="17">
        <f>SUM(E76:E78)</f>
        <v>3372.7058500000003</v>
      </c>
    </row>
    <row r="76" spans="1:5" ht="25.5">
      <c r="A76" s="31" t="s">
        <v>46</v>
      </c>
      <c r="B76" s="18">
        <v>1700</v>
      </c>
      <c r="D76" s="16" t="s">
        <v>176</v>
      </c>
      <c r="E76" s="17">
        <f>SUM(E77:E79)</f>
        <v>1992.7058500000001</v>
      </c>
    </row>
    <row r="77" spans="1:5" ht="24">
      <c r="A77" s="31" t="s">
        <v>47</v>
      </c>
      <c r="B77" s="18">
        <v>206.04580300000001</v>
      </c>
      <c r="D77" s="24" t="s">
        <v>147</v>
      </c>
      <c r="E77" s="18">
        <v>700</v>
      </c>
    </row>
    <row r="78" spans="1:5" ht="24">
      <c r="A78" s="32" t="s">
        <v>48</v>
      </c>
      <c r="B78" s="35">
        <f t="shared" ref="B78" si="11">SUM(B79:B82)</f>
        <v>317.35054600000001</v>
      </c>
      <c r="D78" s="19" t="s">
        <v>18</v>
      </c>
      <c r="E78" s="18">
        <v>680</v>
      </c>
    </row>
    <row r="79" spans="1:5" ht="24">
      <c r="A79" s="78" t="s">
        <v>49</v>
      </c>
      <c r="B79" s="18">
        <v>63.700949000000001</v>
      </c>
      <c r="D79" s="19" t="s">
        <v>20</v>
      </c>
      <c r="E79" s="18">
        <v>612.70585000000005</v>
      </c>
    </row>
    <row r="80" spans="1:5" ht="12.75">
      <c r="A80" s="78" t="s">
        <v>50</v>
      </c>
      <c r="B80" s="18">
        <v>41.509306000000002</v>
      </c>
      <c r="D80" s="31" t="s">
        <v>57</v>
      </c>
      <c r="E80" s="18">
        <v>593.000001</v>
      </c>
    </row>
    <row r="81" spans="1:5" ht="37.5">
      <c r="A81" s="34" t="s">
        <v>175</v>
      </c>
      <c r="B81" s="18">
        <v>108.140291</v>
      </c>
      <c r="D81" s="24" t="s">
        <v>70</v>
      </c>
      <c r="E81" s="18">
        <v>550</v>
      </c>
    </row>
    <row r="82" spans="1:5" ht="24">
      <c r="A82" s="34" t="s">
        <v>145</v>
      </c>
      <c r="B82" s="18">
        <v>104</v>
      </c>
      <c r="D82" s="82" t="s">
        <v>138</v>
      </c>
      <c r="E82" s="18">
        <v>531.53017899999998</v>
      </c>
    </row>
    <row r="83" spans="1:5" ht="24">
      <c r="A83" s="32" t="s">
        <v>51</v>
      </c>
      <c r="B83" s="17">
        <f t="shared" ref="B83" si="12">SUM(B84:B85)</f>
        <v>34.484217000000001</v>
      </c>
      <c r="D83" s="19" t="s">
        <v>61</v>
      </c>
      <c r="E83" s="89">
        <v>525.58500100000003</v>
      </c>
    </row>
    <row r="84" spans="1:5" ht="12.75">
      <c r="A84" s="72" t="s">
        <v>50</v>
      </c>
      <c r="B84" s="18">
        <v>26.668234999999999</v>
      </c>
      <c r="D84" s="24" t="s">
        <v>79</v>
      </c>
      <c r="E84" s="18">
        <v>507.75080600000001</v>
      </c>
    </row>
    <row r="85" spans="1:5" ht="24">
      <c r="A85" s="72" t="s">
        <v>52</v>
      </c>
      <c r="B85" s="18">
        <v>7.815982</v>
      </c>
      <c r="D85" s="24" t="s">
        <v>68</v>
      </c>
      <c r="E85" s="18">
        <v>448.3</v>
      </c>
    </row>
    <row r="86" spans="1:5" ht="24">
      <c r="A86" s="32" t="s">
        <v>53</v>
      </c>
      <c r="B86" s="17">
        <f t="shared" ref="B86" si="13">+B87</f>
        <v>104.322372</v>
      </c>
      <c r="D86" s="24" t="s">
        <v>120</v>
      </c>
      <c r="E86" s="18">
        <v>425</v>
      </c>
    </row>
    <row r="87" spans="1:5" ht="24">
      <c r="A87" s="34" t="s">
        <v>54</v>
      </c>
      <c r="B87" s="18">
        <v>104.322372</v>
      </c>
      <c r="D87" s="24" t="s">
        <v>180</v>
      </c>
      <c r="E87" s="89">
        <v>410</v>
      </c>
    </row>
    <row r="88" spans="1:5" ht="12.75">
      <c r="A88" s="31" t="s">
        <v>55</v>
      </c>
      <c r="B88" s="18">
        <v>23062.061021000001</v>
      </c>
      <c r="D88" s="19" t="s">
        <v>111</v>
      </c>
      <c r="E88" s="89">
        <v>402.05418800000001</v>
      </c>
    </row>
    <row r="89" spans="1:5" ht="24">
      <c r="A89" s="31" t="s">
        <v>56</v>
      </c>
      <c r="B89" s="18">
        <v>108.3503</v>
      </c>
      <c r="D89" s="24" t="s">
        <v>77</v>
      </c>
      <c r="E89" s="18">
        <v>400</v>
      </c>
    </row>
    <row r="90" spans="1:5" ht="12.75">
      <c r="A90" s="31" t="s">
        <v>57</v>
      </c>
      <c r="B90" s="18">
        <v>593.000001</v>
      </c>
      <c r="D90" s="24" t="s">
        <v>81</v>
      </c>
      <c r="E90" s="18">
        <v>395</v>
      </c>
    </row>
    <row r="91" spans="1:5" ht="24">
      <c r="A91" s="36" t="s">
        <v>58</v>
      </c>
      <c r="B91" s="18">
        <v>150.11568500000001</v>
      </c>
      <c r="D91" s="19" t="s">
        <v>184</v>
      </c>
      <c r="E91" s="89">
        <v>353.15241700000001</v>
      </c>
    </row>
    <row r="92" spans="1:5" ht="24">
      <c r="A92" s="31" t="s">
        <v>141</v>
      </c>
      <c r="B92" s="18">
        <v>57</v>
      </c>
      <c r="D92" s="24" t="s">
        <v>73</v>
      </c>
      <c r="E92" s="18">
        <v>350</v>
      </c>
    </row>
    <row r="93" spans="1:5" ht="24">
      <c r="A93" s="79" t="s">
        <v>155</v>
      </c>
      <c r="B93" s="18">
        <v>73</v>
      </c>
      <c r="D93" s="84" t="s">
        <v>23</v>
      </c>
      <c r="E93" s="18">
        <v>345.39382499999999</v>
      </c>
    </row>
    <row r="94" spans="1:5" ht="12.75">
      <c r="A94" s="29" t="s">
        <v>105</v>
      </c>
      <c r="B94" s="15">
        <f>+B95+SUM(B99:B104)</f>
        <v>59278.990579709993</v>
      </c>
      <c r="D94" s="86" t="s">
        <v>48</v>
      </c>
      <c r="E94" s="100">
        <f>SUM(E95:E98)</f>
        <v>1132.72804271</v>
      </c>
    </row>
    <row r="95" spans="1:5" ht="25.5">
      <c r="A95" s="16" t="s">
        <v>176</v>
      </c>
      <c r="B95" s="17">
        <f t="shared" ref="B95" si="14">SUM(B96:B98)</f>
        <v>756.07874300000003</v>
      </c>
      <c r="D95" s="24" t="s">
        <v>80</v>
      </c>
      <c r="E95" s="18">
        <v>290.68991499999998</v>
      </c>
    </row>
    <row r="96" spans="1:5" ht="24">
      <c r="A96" s="19" t="s">
        <v>60</v>
      </c>
      <c r="B96" s="89">
        <v>212.50721100000001</v>
      </c>
      <c r="D96" s="19" t="s">
        <v>24</v>
      </c>
      <c r="E96" s="18">
        <v>283.88463899999999</v>
      </c>
    </row>
    <row r="97" spans="1:5" ht="37.5">
      <c r="A97" s="19" t="s">
        <v>61</v>
      </c>
      <c r="B97" s="89">
        <v>525.58500100000003</v>
      </c>
      <c r="D97" s="19" t="s">
        <v>182</v>
      </c>
      <c r="E97" s="89">
        <v>282.95155599999998</v>
      </c>
    </row>
    <row r="98" spans="1:5" ht="25.5">
      <c r="A98" s="19" t="s">
        <v>62</v>
      </c>
      <c r="B98" s="89">
        <v>17.986530999999999</v>
      </c>
      <c r="D98" s="19" t="s">
        <v>181</v>
      </c>
      <c r="E98" s="89">
        <v>275.20193270999999</v>
      </c>
    </row>
    <row r="99" spans="1:5" ht="24">
      <c r="A99" s="24" t="s">
        <v>177</v>
      </c>
      <c r="B99" s="89">
        <v>56.099888</v>
      </c>
      <c r="D99" s="28" t="s">
        <v>39</v>
      </c>
      <c r="E99" s="18">
        <v>269.268551</v>
      </c>
    </row>
    <row r="100" spans="1:5" ht="25.5">
      <c r="A100" s="24" t="s">
        <v>178</v>
      </c>
      <c r="B100" s="18">
        <v>100.134154</v>
      </c>
      <c r="D100" s="28" t="s">
        <v>37</v>
      </c>
      <c r="E100" s="18">
        <v>258.29848099999998</v>
      </c>
    </row>
    <row r="101" spans="1:5" ht="48">
      <c r="A101" s="24" t="s">
        <v>63</v>
      </c>
      <c r="B101" s="18">
        <v>5314.4142279999996</v>
      </c>
      <c r="D101" s="24" t="s">
        <v>85</v>
      </c>
      <c r="E101" s="18">
        <v>250</v>
      </c>
    </row>
    <row r="102" spans="1:5" ht="24">
      <c r="A102" s="24" t="s">
        <v>179</v>
      </c>
      <c r="B102" s="89">
        <v>51871.994991</v>
      </c>
      <c r="D102" s="19" t="s">
        <v>161</v>
      </c>
      <c r="E102" s="18">
        <v>246.2</v>
      </c>
    </row>
    <row r="103" spans="1:5" ht="24">
      <c r="A103" s="24" t="s">
        <v>180</v>
      </c>
      <c r="B103" s="89">
        <v>410</v>
      </c>
      <c r="D103" s="19" t="s">
        <v>60</v>
      </c>
      <c r="E103" s="89">
        <v>212.50721100000001</v>
      </c>
    </row>
    <row r="104" spans="1:5" ht="25.5">
      <c r="A104" s="22" t="s">
        <v>106</v>
      </c>
      <c r="B104" s="17">
        <f t="shared" ref="B104" si="15">SUM(B105:B107)</f>
        <v>770.26857570999994</v>
      </c>
      <c r="D104" s="19" t="s">
        <v>183</v>
      </c>
      <c r="E104" s="89">
        <v>212.11508699999999</v>
      </c>
    </row>
    <row r="105" spans="1:5" ht="25.5">
      <c r="A105" s="19" t="s">
        <v>181</v>
      </c>
      <c r="B105" s="89">
        <v>275.20193270999999</v>
      </c>
      <c r="D105" s="19" t="s">
        <v>27</v>
      </c>
      <c r="E105" s="18">
        <v>211.81089800000001</v>
      </c>
    </row>
    <row r="106" spans="1:5" ht="37.5">
      <c r="A106" s="19" t="s">
        <v>182</v>
      </c>
      <c r="B106" s="89">
        <v>282.95155599999998</v>
      </c>
      <c r="D106" s="19" t="s">
        <v>28</v>
      </c>
      <c r="E106" s="18">
        <v>211.20997800000001</v>
      </c>
    </row>
    <row r="107" spans="1:5" ht="25.5">
      <c r="A107" s="19" t="s">
        <v>183</v>
      </c>
      <c r="B107" s="89">
        <v>212.11508699999999</v>
      </c>
      <c r="D107" s="24" t="s">
        <v>69</v>
      </c>
      <c r="E107" s="18">
        <v>210</v>
      </c>
    </row>
    <row r="108" spans="1:5" ht="24">
      <c r="A108" s="29" t="s">
        <v>107</v>
      </c>
      <c r="B108" s="15">
        <f t="shared" ref="B108" si="16">+B109</f>
        <v>140</v>
      </c>
      <c r="D108" s="79" t="s">
        <v>47</v>
      </c>
      <c r="E108" s="80">
        <v>206.04580300000001</v>
      </c>
    </row>
    <row r="109" spans="1:5" ht="24">
      <c r="A109" s="24" t="s">
        <v>118</v>
      </c>
      <c r="B109" s="18">
        <v>140</v>
      </c>
      <c r="D109" s="19" t="s">
        <v>16</v>
      </c>
      <c r="E109" s="18">
        <v>182.08788300000001</v>
      </c>
    </row>
    <row r="110" spans="1:5" ht="12.75">
      <c r="A110" s="29" t="s">
        <v>108</v>
      </c>
      <c r="B110" s="15">
        <f t="shared" ref="B110" si="17">SUM(B111:B114)</f>
        <v>2645.8</v>
      </c>
      <c r="D110" s="14" t="s">
        <v>98</v>
      </c>
      <c r="E110" s="15">
        <f>+E111</f>
        <v>1580.000515</v>
      </c>
    </row>
    <row r="111" spans="1:5" ht="24">
      <c r="A111" s="24" t="s">
        <v>67</v>
      </c>
      <c r="B111" s="18">
        <v>1000</v>
      </c>
      <c r="D111" s="16" t="s">
        <v>3</v>
      </c>
      <c r="E111" s="17">
        <f>SUM(E112:E120)</f>
        <v>1580.000515</v>
      </c>
    </row>
    <row r="112" spans="1:5" ht="24">
      <c r="A112" s="24" t="s">
        <v>119</v>
      </c>
      <c r="B112" s="18">
        <v>772.5</v>
      </c>
      <c r="D112" s="26" t="s">
        <v>90</v>
      </c>
      <c r="E112" s="17">
        <f>SUM(E113:E115)</f>
        <v>461.01051200000001</v>
      </c>
    </row>
    <row r="113" spans="1:5" ht="24">
      <c r="A113" s="24" t="s">
        <v>68</v>
      </c>
      <c r="B113" s="18">
        <v>448.3</v>
      </c>
      <c r="D113" s="19" t="s">
        <v>91</v>
      </c>
      <c r="E113" s="18">
        <v>168.159886</v>
      </c>
    </row>
    <row r="114" spans="1:5" ht="24">
      <c r="A114" s="24" t="s">
        <v>120</v>
      </c>
      <c r="B114" s="18">
        <v>425</v>
      </c>
      <c r="D114" s="36" t="s">
        <v>58</v>
      </c>
      <c r="E114" s="18">
        <v>150.11568500000001</v>
      </c>
    </row>
    <row r="115" spans="1:5" ht="12.75">
      <c r="A115" s="29" t="s">
        <v>109</v>
      </c>
      <c r="B115" s="15">
        <f t="shared" ref="B115" si="18">SUM(B116:B122)</f>
        <v>9684.6099649999996</v>
      </c>
      <c r="D115" s="84" t="s">
        <v>19</v>
      </c>
      <c r="E115" s="80">
        <v>142.73494099999999</v>
      </c>
    </row>
    <row r="116" spans="1:5" ht="12.75">
      <c r="A116" s="24" t="s">
        <v>157</v>
      </c>
      <c r="B116" s="89">
        <v>2400.9158130000001</v>
      </c>
      <c r="D116" s="92" t="s">
        <v>107</v>
      </c>
      <c r="E116" s="97">
        <f>+E117</f>
        <v>140</v>
      </c>
    </row>
    <row r="117" spans="1:5" ht="24">
      <c r="A117" s="24" t="s">
        <v>69</v>
      </c>
      <c r="B117" s="18">
        <v>210</v>
      </c>
      <c r="D117" s="24" t="s">
        <v>118</v>
      </c>
      <c r="E117" s="18">
        <v>140</v>
      </c>
    </row>
    <row r="118" spans="1:5" ht="12.75">
      <c r="A118" s="24" t="s">
        <v>70</v>
      </c>
      <c r="B118" s="18">
        <v>550</v>
      </c>
      <c r="D118" s="78" t="s">
        <v>16</v>
      </c>
      <c r="E118" s="18">
        <v>139.62919099999999</v>
      </c>
    </row>
    <row r="119" spans="1:5" ht="48">
      <c r="A119" s="81" t="s">
        <v>158</v>
      </c>
      <c r="B119" s="18">
        <v>1986.4</v>
      </c>
      <c r="D119" s="24" t="s">
        <v>88</v>
      </c>
      <c r="E119" s="18">
        <v>130</v>
      </c>
    </row>
    <row r="120" spans="1:5" ht="36">
      <c r="A120" s="24" t="s">
        <v>122</v>
      </c>
      <c r="B120" s="18">
        <v>1.633953</v>
      </c>
      <c r="D120" s="31" t="s">
        <v>56</v>
      </c>
      <c r="E120" s="18">
        <v>108.3503</v>
      </c>
    </row>
    <row r="121" spans="1:5" ht="37.5">
      <c r="A121" s="81" t="s">
        <v>156</v>
      </c>
      <c r="B121" s="18">
        <v>32.054903000000003</v>
      </c>
      <c r="D121" s="34" t="s">
        <v>175</v>
      </c>
      <c r="E121" s="18">
        <v>108.140291</v>
      </c>
    </row>
    <row r="122" spans="1:5" ht="12.75">
      <c r="A122" s="22" t="s">
        <v>110</v>
      </c>
      <c r="B122" s="17">
        <f t="shared" ref="B122" si="19">+B123+B127</f>
        <v>4503.6052959999997</v>
      </c>
      <c r="D122" s="32" t="s">
        <v>53</v>
      </c>
      <c r="E122" s="17">
        <f>+E123</f>
        <v>104.322372</v>
      </c>
    </row>
    <row r="123" spans="1:5" ht="24">
      <c r="A123" s="21" t="s">
        <v>71</v>
      </c>
      <c r="B123" s="17">
        <f t="shared" ref="B123" si="20">SUM(B124:B126)</f>
        <v>1816.3638990000002</v>
      </c>
      <c r="D123" s="34" t="s">
        <v>54</v>
      </c>
      <c r="E123" s="18">
        <v>104.322372</v>
      </c>
    </row>
    <row r="124" spans="1:5" ht="24">
      <c r="A124" s="19" t="s">
        <v>111</v>
      </c>
      <c r="B124" s="89">
        <v>402.05418800000001</v>
      </c>
      <c r="D124" s="34" t="s">
        <v>145</v>
      </c>
      <c r="E124" s="18">
        <v>104</v>
      </c>
    </row>
    <row r="125" spans="1:5" ht="25.5">
      <c r="A125" s="19" t="s">
        <v>184</v>
      </c>
      <c r="B125" s="89">
        <v>353.15241700000001</v>
      </c>
      <c r="D125" s="24" t="s">
        <v>178</v>
      </c>
      <c r="E125" s="18">
        <v>100.134154</v>
      </c>
    </row>
    <row r="126" spans="1:5" ht="12.75">
      <c r="A126" s="19" t="s">
        <v>112</v>
      </c>
      <c r="B126" s="89">
        <v>1061.1572940000001</v>
      </c>
      <c r="D126" s="19" t="s">
        <v>12</v>
      </c>
      <c r="E126" s="18">
        <v>92.584052999999997</v>
      </c>
    </row>
    <row r="127" spans="1:5" ht="37.5">
      <c r="A127" s="24" t="s">
        <v>185</v>
      </c>
      <c r="B127" s="18">
        <v>2687.2413969999998</v>
      </c>
      <c r="D127" s="77" t="s">
        <v>11</v>
      </c>
      <c r="E127" s="18">
        <v>80</v>
      </c>
    </row>
    <row r="128" spans="1:5" ht="12.75">
      <c r="A128" s="29" t="s">
        <v>113</v>
      </c>
      <c r="B128" s="37">
        <f t="shared" ref="B128" si="21">SUM(B129:B130)</f>
        <v>8850</v>
      </c>
      <c r="D128" s="84" t="s">
        <v>8</v>
      </c>
      <c r="E128" s="80">
        <v>75</v>
      </c>
    </row>
    <row r="129" spans="1:5" ht="24">
      <c r="A129" s="24" t="s">
        <v>149</v>
      </c>
      <c r="B129" s="18">
        <v>8500</v>
      </c>
      <c r="D129" s="31" t="s">
        <v>155</v>
      </c>
      <c r="E129" s="18">
        <v>73</v>
      </c>
    </row>
    <row r="130" spans="1:5" ht="12.75">
      <c r="A130" s="24" t="s">
        <v>73</v>
      </c>
      <c r="B130" s="18">
        <v>350</v>
      </c>
      <c r="D130" s="19" t="s">
        <v>13</v>
      </c>
      <c r="E130" s="18">
        <v>64.424753999999993</v>
      </c>
    </row>
    <row r="131" spans="1:5" ht="12.75">
      <c r="A131" s="29" t="s">
        <v>114</v>
      </c>
      <c r="B131" s="15">
        <f t="shared" ref="B131" si="22">SUM(B132:B154)</f>
        <v>82075.08559100001</v>
      </c>
      <c r="D131" s="94" t="s">
        <v>49</v>
      </c>
      <c r="E131" s="80">
        <v>63.700949000000001</v>
      </c>
    </row>
    <row r="132" spans="1:5" ht="24">
      <c r="A132" s="24" t="s">
        <v>74</v>
      </c>
      <c r="B132" s="18">
        <v>3566.0400199999999</v>
      </c>
      <c r="D132" s="31" t="s">
        <v>141</v>
      </c>
      <c r="E132" s="18">
        <v>57</v>
      </c>
    </row>
    <row r="133" spans="1:5" ht="24">
      <c r="A133" s="24" t="s">
        <v>121</v>
      </c>
      <c r="B133" s="18">
        <v>1050</v>
      </c>
      <c r="D133" s="24" t="s">
        <v>177</v>
      </c>
      <c r="E133" s="89">
        <v>56.099888</v>
      </c>
    </row>
    <row r="134" spans="1:5" ht="24">
      <c r="A134" s="24" t="s">
        <v>150</v>
      </c>
      <c r="B134" s="18">
        <v>1341</v>
      </c>
      <c r="D134" s="19" t="s">
        <v>26</v>
      </c>
      <c r="E134" s="18">
        <v>53.787320000000001</v>
      </c>
    </row>
    <row r="135" spans="1:5" ht="36">
      <c r="A135" s="24" t="s">
        <v>186</v>
      </c>
      <c r="B135" s="18">
        <v>1796</v>
      </c>
      <c r="D135" s="19" t="s">
        <v>4</v>
      </c>
      <c r="E135" s="18">
        <v>45.933337000000002</v>
      </c>
    </row>
    <row r="136" spans="1:5" ht="24">
      <c r="A136" s="24" t="s">
        <v>77</v>
      </c>
      <c r="B136" s="18">
        <v>400</v>
      </c>
      <c r="D136" s="19" t="s">
        <v>25</v>
      </c>
      <c r="E136" s="18">
        <v>42.146943</v>
      </c>
    </row>
    <row r="137" spans="1:5" ht="24">
      <c r="A137" s="24" t="s">
        <v>78</v>
      </c>
      <c r="B137" s="18">
        <v>1512.4</v>
      </c>
      <c r="D137" s="78" t="s">
        <v>50</v>
      </c>
      <c r="E137" s="18">
        <v>41.509306000000002</v>
      </c>
    </row>
    <row r="138" spans="1:5" ht="24">
      <c r="A138" s="24" t="s">
        <v>79</v>
      </c>
      <c r="B138" s="18">
        <v>507.75080600000001</v>
      </c>
      <c r="D138" s="19" t="s">
        <v>166</v>
      </c>
      <c r="E138" s="18">
        <v>35</v>
      </c>
    </row>
    <row r="139" spans="1:5" ht="24">
      <c r="A139" s="24" t="s">
        <v>80</v>
      </c>
      <c r="B139" s="18">
        <v>290.68991499999998</v>
      </c>
      <c r="D139" s="32" t="s">
        <v>51</v>
      </c>
      <c r="E139" s="17">
        <f>SUM(E140:E141)</f>
        <v>58.723138000000006</v>
      </c>
    </row>
    <row r="140" spans="1:5" ht="24">
      <c r="A140" s="24" t="s">
        <v>81</v>
      </c>
      <c r="B140" s="18">
        <v>395</v>
      </c>
      <c r="D140" s="81" t="s">
        <v>156</v>
      </c>
      <c r="E140" s="18">
        <v>32.054903000000003</v>
      </c>
    </row>
    <row r="141" spans="1:5" ht="12.75">
      <c r="A141" s="24" t="s">
        <v>70</v>
      </c>
      <c r="B141" s="18">
        <v>1248</v>
      </c>
      <c r="D141" s="72" t="s">
        <v>50</v>
      </c>
      <c r="E141" s="18">
        <v>26.668234999999999</v>
      </c>
    </row>
    <row r="142" spans="1:5" ht="36">
      <c r="A142" s="24" t="s">
        <v>63</v>
      </c>
      <c r="B142" s="18">
        <v>34941.4</v>
      </c>
      <c r="D142" s="19" t="s">
        <v>29</v>
      </c>
      <c r="E142" s="18">
        <v>23</v>
      </c>
    </row>
    <row r="143" spans="1:5" ht="24">
      <c r="A143" s="82" t="s">
        <v>138</v>
      </c>
      <c r="B143" s="18">
        <v>531.53017899999998</v>
      </c>
      <c r="D143" s="88" t="s">
        <v>162</v>
      </c>
      <c r="E143" s="89">
        <v>22.17521</v>
      </c>
    </row>
    <row r="144" spans="1:5" ht="36">
      <c r="A144" s="82" t="s">
        <v>139</v>
      </c>
      <c r="B144" s="18">
        <v>1.700007</v>
      </c>
      <c r="D144" s="19" t="s">
        <v>31</v>
      </c>
      <c r="E144" s="18">
        <v>20.100000000000001</v>
      </c>
    </row>
    <row r="145" spans="1:5" ht="12.75">
      <c r="A145" s="88" t="s">
        <v>162</v>
      </c>
      <c r="B145" s="89">
        <v>22.17521</v>
      </c>
      <c r="D145" s="19" t="s">
        <v>167</v>
      </c>
      <c r="E145" s="18">
        <v>18</v>
      </c>
    </row>
    <row r="146" spans="1:5" ht="12.75">
      <c r="A146" s="24" t="s">
        <v>147</v>
      </c>
      <c r="B146" s="18">
        <v>700</v>
      </c>
      <c r="D146" s="19" t="s">
        <v>62</v>
      </c>
      <c r="E146" s="89">
        <v>17.986530999999999</v>
      </c>
    </row>
    <row r="147" spans="1:5" ht="24">
      <c r="A147" s="24" t="s">
        <v>84</v>
      </c>
      <c r="B147" s="18">
        <v>4083.8</v>
      </c>
      <c r="D147" s="19" t="s">
        <v>123</v>
      </c>
      <c r="E147" s="18">
        <v>14.930227</v>
      </c>
    </row>
    <row r="148" spans="1:5" ht="48">
      <c r="A148" s="24" t="s">
        <v>85</v>
      </c>
      <c r="B148" s="18">
        <v>250</v>
      </c>
      <c r="D148" s="19" t="s">
        <v>17</v>
      </c>
      <c r="E148" s="18">
        <v>13.669824</v>
      </c>
    </row>
    <row r="149" spans="1:5" ht="24">
      <c r="A149" s="24" t="s">
        <v>66</v>
      </c>
      <c r="B149" s="18">
        <v>2891.0576000000001</v>
      </c>
      <c r="D149" s="19" t="s">
        <v>14</v>
      </c>
      <c r="E149" s="18">
        <v>13.5</v>
      </c>
    </row>
    <row r="150" spans="1:5" ht="24">
      <c r="A150" s="23" t="s">
        <v>86</v>
      </c>
      <c r="B150" s="18">
        <v>1005</v>
      </c>
      <c r="D150" s="34" t="s">
        <v>17</v>
      </c>
      <c r="E150" s="18">
        <v>11.386473000000001</v>
      </c>
    </row>
    <row r="151" spans="1:5" ht="25.5">
      <c r="A151" s="24" t="s">
        <v>87</v>
      </c>
      <c r="B151" s="18">
        <v>18821.205682</v>
      </c>
      <c r="D151" s="19" t="s">
        <v>171</v>
      </c>
      <c r="E151" s="18">
        <v>11.140910999999999</v>
      </c>
    </row>
    <row r="152" spans="1:5" ht="48">
      <c r="A152" s="24" t="s">
        <v>88</v>
      </c>
      <c r="B152" s="18">
        <v>130</v>
      </c>
      <c r="D152" s="19" t="s">
        <v>82</v>
      </c>
      <c r="E152" s="18">
        <v>10.572056999999999</v>
      </c>
    </row>
    <row r="153" spans="1:5" ht="24">
      <c r="A153" s="24" t="s">
        <v>89</v>
      </c>
      <c r="B153" s="18">
        <v>6411.0943180000004</v>
      </c>
      <c r="D153" s="85" t="s">
        <v>117</v>
      </c>
      <c r="E153" s="87">
        <f>SUM(E154:E155)</f>
        <v>16.965982</v>
      </c>
    </row>
    <row r="154" spans="1:5" ht="24">
      <c r="A154" s="26" t="s">
        <v>90</v>
      </c>
      <c r="B154" s="17">
        <f t="shared" ref="B154" si="23">SUM(B155:B157)</f>
        <v>179.24185399999999</v>
      </c>
      <c r="D154" s="19" t="s">
        <v>7</v>
      </c>
      <c r="E154" s="18">
        <v>9.15</v>
      </c>
    </row>
    <row r="155" spans="1:5" ht="24">
      <c r="A155" s="19" t="s">
        <v>17</v>
      </c>
      <c r="B155" s="18">
        <v>0.509911</v>
      </c>
      <c r="D155" s="72" t="s">
        <v>52</v>
      </c>
      <c r="E155" s="18">
        <v>7.815982</v>
      </c>
    </row>
    <row r="156" spans="1:5" ht="24">
      <c r="A156" s="19" t="s">
        <v>82</v>
      </c>
      <c r="B156" s="18">
        <v>10.572056999999999</v>
      </c>
      <c r="D156" s="19" t="s">
        <v>5</v>
      </c>
      <c r="E156" s="18">
        <v>7.75</v>
      </c>
    </row>
    <row r="157" spans="1:5" ht="24">
      <c r="A157" s="19" t="s">
        <v>91</v>
      </c>
      <c r="B157" s="18">
        <v>168.159886</v>
      </c>
      <c r="D157" s="40" t="s">
        <v>97</v>
      </c>
      <c r="E157" s="18">
        <v>7.5343140000000002</v>
      </c>
    </row>
    <row r="158" spans="1:5" ht="12.75">
      <c r="A158" s="38" t="s">
        <v>115</v>
      </c>
      <c r="B158" s="37">
        <f t="shared" ref="B158" si="24">SUM(B159:B160)</f>
        <v>6443.05</v>
      </c>
      <c r="D158" s="84" t="s">
        <v>6</v>
      </c>
      <c r="E158" s="80">
        <v>6.85</v>
      </c>
    </row>
    <row r="159" spans="1:5" ht="13.5">
      <c r="A159" s="24" t="s">
        <v>92</v>
      </c>
      <c r="B159" s="18">
        <v>3879.05</v>
      </c>
      <c r="D159" s="19" t="s">
        <v>170</v>
      </c>
      <c r="E159" s="18">
        <v>6.5455249999999996</v>
      </c>
    </row>
    <row r="160" spans="1:5" ht="12.75">
      <c r="A160" s="24" t="s">
        <v>93</v>
      </c>
      <c r="B160" s="18">
        <v>2564</v>
      </c>
      <c r="D160" s="19" t="s">
        <v>30</v>
      </c>
      <c r="E160" s="18">
        <v>4</v>
      </c>
    </row>
    <row r="161" spans="1:5" ht="24">
      <c r="A161" s="14" t="s">
        <v>116</v>
      </c>
      <c r="B161" s="15">
        <f t="shared" ref="B161" si="25">+B162+B165+B166</f>
        <v>62684.559594284998</v>
      </c>
      <c r="D161" s="84" t="s">
        <v>9</v>
      </c>
      <c r="E161" s="80">
        <v>2.7</v>
      </c>
    </row>
    <row r="162" spans="1:5" ht="24">
      <c r="A162" s="26" t="s">
        <v>94</v>
      </c>
      <c r="B162" s="17">
        <f t="shared" ref="B162" si="26">SUM(B163:B164)</f>
        <v>49499.26</v>
      </c>
      <c r="D162" s="40" t="s">
        <v>96</v>
      </c>
      <c r="E162" s="18">
        <v>2.3530410000000002</v>
      </c>
    </row>
    <row r="163" spans="1:5" ht="24">
      <c r="A163" s="19" t="s">
        <v>164</v>
      </c>
      <c r="B163" s="18">
        <v>5999.3103119999996</v>
      </c>
      <c r="D163" s="19" t="s">
        <v>15</v>
      </c>
      <c r="E163" s="18">
        <v>2.1</v>
      </c>
    </row>
    <row r="164" spans="1:5" ht="36">
      <c r="A164" s="19" t="s">
        <v>163</v>
      </c>
      <c r="B164" s="18">
        <v>43499.949688000001</v>
      </c>
      <c r="D164" s="82" t="s">
        <v>139</v>
      </c>
      <c r="E164" s="18">
        <v>1.700007</v>
      </c>
    </row>
    <row r="165" spans="1:5" ht="36">
      <c r="A165" s="24" t="s">
        <v>146</v>
      </c>
      <c r="B165" s="18">
        <v>5834.2698792849997</v>
      </c>
      <c r="D165" s="24" t="s">
        <v>122</v>
      </c>
      <c r="E165" s="18">
        <v>1.633953</v>
      </c>
    </row>
    <row r="166" spans="1:5" ht="36">
      <c r="A166" s="24" t="s">
        <v>165</v>
      </c>
      <c r="B166" s="18">
        <v>7351.0297149999997</v>
      </c>
      <c r="D166" s="23" t="s">
        <v>33</v>
      </c>
      <c r="E166" s="18">
        <v>1</v>
      </c>
    </row>
    <row r="167" spans="1:5" ht="24">
      <c r="A167" s="38" t="s">
        <v>117</v>
      </c>
      <c r="B167" s="39">
        <f t="shared" ref="B167" si="27">SUM(B168:B169)</f>
        <v>9.8873549999999994</v>
      </c>
      <c r="D167" s="84" t="s">
        <v>17</v>
      </c>
      <c r="E167" s="80">
        <v>0.509911</v>
      </c>
    </row>
    <row r="168" spans="1:5" ht="24">
      <c r="A168" s="40" t="s">
        <v>96</v>
      </c>
      <c r="B168" s="18">
        <v>2.3530410000000002</v>
      </c>
      <c r="D168" s="77" t="s">
        <v>151</v>
      </c>
      <c r="E168" s="18">
        <v>0.47</v>
      </c>
    </row>
    <row r="169" spans="1:5" ht="24.75" thickBot="1">
      <c r="A169" s="41" t="s">
        <v>97</v>
      </c>
      <c r="B169" s="42">
        <v>7.5343140000000002</v>
      </c>
      <c r="D169" s="96" t="s">
        <v>40</v>
      </c>
      <c r="E169" s="42"/>
    </row>
    <row r="170" spans="1:5" ht="12.75">
      <c r="A170"/>
      <c r="B170"/>
      <c r="D170"/>
      <c r="E170"/>
    </row>
    <row r="171" spans="1:5" ht="12.75">
      <c r="A171"/>
      <c r="B171"/>
      <c r="D171"/>
      <c r="E171"/>
    </row>
    <row r="172" spans="1:5" ht="12.75">
      <c r="A172"/>
      <c r="B172"/>
      <c r="D172"/>
      <c r="E172"/>
    </row>
    <row r="173" spans="1:5" ht="12.75">
      <c r="A173" s="90" t="s">
        <v>169</v>
      </c>
      <c r="B173" s="90"/>
      <c r="D173" s="90" t="s">
        <v>169</v>
      </c>
      <c r="E173" s="90"/>
    </row>
    <row r="174" spans="1:5" ht="12.75">
      <c r="A174"/>
      <c r="B174"/>
      <c r="D174"/>
      <c r="E174"/>
    </row>
    <row r="175" spans="1:5" ht="12.75">
      <c r="A175"/>
      <c r="B175"/>
      <c r="D175"/>
      <c r="E175"/>
    </row>
    <row r="176" spans="1:5" ht="12.75">
      <c r="A176"/>
      <c r="B176"/>
      <c r="D176"/>
      <c r="E176"/>
    </row>
    <row r="177" spans="1:5" ht="12.75">
      <c r="A177"/>
      <c r="B177"/>
      <c r="D177"/>
      <c r="E177"/>
    </row>
    <row r="178" spans="1:5" ht="12.75">
      <c r="A178"/>
      <c r="B178"/>
      <c r="D178"/>
      <c r="E178"/>
    </row>
    <row r="179" spans="1:5" ht="12.75">
      <c r="A179"/>
      <c r="B179"/>
      <c r="D179"/>
      <c r="E179"/>
    </row>
    <row r="180" spans="1:5" ht="12.75">
      <c r="A180"/>
      <c r="B180"/>
      <c r="D180"/>
      <c r="E180"/>
    </row>
    <row r="181" spans="1:5" ht="12.75">
      <c r="A181"/>
      <c r="B181"/>
      <c r="D181"/>
      <c r="E181"/>
    </row>
    <row r="182" spans="1:5" ht="12.75">
      <c r="A182"/>
      <c r="B182"/>
      <c r="D182"/>
      <c r="E182"/>
    </row>
    <row r="183" spans="1:5" ht="12.75">
      <c r="A183"/>
      <c r="B183"/>
      <c r="D183"/>
      <c r="E183"/>
    </row>
    <row r="184" spans="1:5" ht="12.75">
      <c r="A184"/>
      <c r="B184"/>
      <c r="D184"/>
      <c r="E184"/>
    </row>
    <row r="185" spans="1:5" ht="12.75">
      <c r="A185"/>
      <c r="B185"/>
      <c r="D185"/>
      <c r="E185"/>
    </row>
    <row r="186" spans="1:5" ht="12.75">
      <c r="A186"/>
      <c r="B186"/>
      <c r="D186"/>
      <c r="E186"/>
    </row>
    <row r="187" spans="1:5" ht="12.75">
      <c r="A187" s="73"/>
      <c r="B187" s="73"/>
      <c r="D187" s="73"/>
      <c r="E187" s="73"/>
    </row>
    <row r="188" spans="1:5" ht="12.75">
      <c r="A188"/>
      <c r="B188"/>
      <c r="D188"/>
      <c r="E188"/>
    </row>
    <row r="189" spans="1:5" ht="12.75">
      <c r="A189"/>
      <c r="B189"/>
      <c r="D189"/>
      <c r="E189"/>
    </row>
    <row r="190" spans="1:5" ht="12.75">
      <c r="A190"/>
      <c r="B190"/>
      <c r="D190"/>
      <c r="E190"/>
    </row>
    <row r="191" spans="1:5" ht="12.75">
      <c r="A191" s="7"/>
      <c r="B191" s="7"/>
      <c r="D191" s="7"/>
      <c r="E191" s="7"/>
    </row>
    <row r="192" spans="1:5" ht="12.75">
      <c r="A192" s="7"/>
      <c r="B192" s="7"/>
      <c r="D192" s="7"/>
      <c r="E192" s="7"/>
    </row>
    <row r="193" spans="1:5" ht="12.75">
      <c r="A193" s="7"/>
      <c r="B193" s="7"/>
      <c r="D193" s="7"/>
      <c r="E193" s="7"/>
    </row>
    <row r="194" spans="1:5" ht="12.75">
      <c r="A194" s="7"/>
      <c r="B194" s="7"/>
      <c r="D194" s="7"/>
      <c r="E194" s="7"/>
    </row>
    <row r="195" spans="1:5" ht="12.75">
      <c r="A195" s="7"/>
      <c r="B195" s="7"/>
      <c r="D195" s="7"/>
      <c r="E195" s="7"/>
    </row>
    <row r="196" spans="1:5" ht="12.75">
      <c r="A196" s="7"/>
      <c r="B196" s="7"/>
      <c r="D196" s="7"/>
      <c r="E196" s="7"/>
    </row>
    <row r="197" spans="1:5" ht="12.75">
      <c r="A197" s="7"/>
      <c r="B197" s="76"/>
      <c r="D197" s="7"/>
      <c r="E197" s="76"/>
    </row>
    <row r="198" spans="1:5" ht="12.75">
      <c r="A198" s="7"/>
      <c r="B198" s="7"/>
      <c r="D198" s="7"/>
      <c r="E198" s="7"/>
    </row>
    <row r="199" spans="1:5" ht="12.75">
      <c r="A199" s="7"/>
      <c r="B199" s="7"/>
      <c r="D199" s="7"/>
      <c r="E199" s="7"/>
    </row>
    <row r="200" spans="1:5" ht="12.75">
      <c r="A200" s="7"/>
      <c r="B200" s="7"/>
      <c r="D200" s="7"/>
      <c r="E200" s="7"/>
    </row>
    <row r="201" spans="1:5" ht="12.75">
      <c r="A201" s="7"/>
      <c r="B201" s="7"/>
      <c r="D201" s="7"/>
      <c r="E201" s="7"/>
    </row>
    <row r="202" spans="1:5" ht="12.75">
      <c r="A202" s="7"/>
      <c r="B202" s="7"/>
      <c r="D202" s="7"/>
      <c r="E202" s="7"/>
    </row>
    <row r="203" spans="1:5" ht="12.75">
      <c r="A203" s="7"/>
      <c r="B203" s="7"/>
      <c r="D203" s="7"/>
      <c r="E203" s="7"/>
    </row>
    <row r="204" spans="1:5" ht="12.75">
      <c r="A204" s="7"/>
      <c r="B204" s="7"/>
      <c r="D204" s="7"/>
      <c r="E204" s="7"/>
    </row>
    <row r="205" spans="1:5" ht="12.75">
      <c r="A205" s="7"/>
      <c r="B205" s="7"/>
      <c r="D205" s="7"/>
      <c r="E205" s="7"/>
    </row>
    <row r="206" spans="1:5" ht="12.75">
      <c r="A206" s="7"/>
      <c r="B206" s="7"/>
      <c r="D206" s="7"/>
      <c r="E206" s="7"/>
    </row>
    <row r="207" spans="1:5" ht="12.75">
      <c r="A207" s="7"/>
      <c r="B207" s="7"/>
      <c r="D207" s="7"/>
      <c r="E207" s="7"/>
    </row>
    <row r="208" spans="1:5" ht="12.75">
      <c r="A208" s="7"/>
      <c r="B208" s="7"/>
      <c r="D208" s="7"/>
      <c r="E208" s="7"/>
    </row>
    <row r="209" spans="1:5" ht="12.75">
      <c r="A209" s="7"/>
      <c r="B209" s="7"/>
      <c r="D209" s="7"/>
      <c r="E209" s="7"/>
    </row>
    <row r="210" spans="1:5" ht="12.75">
      <c r="A210" s="7"/>
      <c r="B210" s="7"/>
      <c r="D210" s="7"/>
      <c r="E210" s="7"/>
    </row>
    <row r="211" spans="1:5" ht="12.75">
      <c r="A211" s="7"/>
      <c r="B211" s="7"/>
      <c r="D211" s="7"/>
      <c r="E211" s="7"/>
    </row>
    <row r="212" spans="1:5" ht="12.75">
      <c r="A212" s="7"/>
      <c r="B212" s="7"/>
      <c r="D212" s="7"/>
      <c r="E212" s="7"/>
    </row>
    <row r="213" spans="1:5" ht="12.75">
      <c r="A213" s="7"/>
      <c r="B213" s="7"/>
      <c r="D213" s="7"/>
      <c r="E213" s="7"/>
    </row>
    <row r="214" spans="1:5" ht="12.75">
      <c r="A214" s="7"/>
      <c r="B214" s="7"/>
      <c r="D214" s="7"/>
      <c r="E214" s="7"/>
    </row>
    <row r="215" spans="1:5" ht="12.75">
      <c r="A215" s="7"/>
      <c r="B215" s="7"/>
      <c r="D215" s="7"/>
      <c r="E215" s="7"/>
    </row>
    <row r="216" spans="1:5" ht="12.75">
      <c r="A216" s="7"/>
      <c r="B216" s="7"/>
      <c r="D216" s="7"/>
      <c r="E216" s="7"/>
    </row>
    <row r="217" spans="1:5" ht="12.75">
      <c r="A217" s="7"/>
      <c r="B217" s="7"/>
      <c r="D217" s="7"/>
      <c r="E217" s="7"/>
    </row>
    <row r="218" spans="1:5" ht="12.75">
      <c r="A218" s="7"/>
      <c r="B218" s="7"/>
      <c r="D218" s="7"/>
      <c r="E218" s="7"/>
    </row>
    <row r="219" spans="1:5" ht="12.75">
      <c r="A219" s="7"/>
      <c r="B219" s="7"/>
      <c r="D219" s="7"/>
      <c r="E219" s="7"/>
    </row>
    <row r="220" spans="1:5" ht="12.75">
      <c r="A220" s="7"/>
      <c r="B220" s="7"/>
      <c r="D220" s="7"/>
      <c r="E220" s="7"/>
    </row>
  </sheetData>
  <sortState ref="D9:E169">
    <sortCondition descending="1" ref="E9:E169"/>
  </sortState>
  <mergeCells count="4">
    <mergeCell ref="A6:A8"/>
    <mergeCell ref="B6:B8"/>
    <mergeCell ref="D6:D8"/>
    <mergeCell ref="E6:E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108"/>
  <sheetViews>
    <sheetView workbookViewId="0">
      <selection activeCell="E41" sqref="E41:E42"/>
    </sheetView>
  </sheetViews>
  <sheetFormatPr baseColWidth="10" defaultRowHeight="14.25"/>
  <cols>
    <col min="1" max="1" width="25.5703125" customWidth="1"/>
    <col min="2" max="2" width="11.42578125" style="1"/>
    <col min="3" max="3" width="14.42578125" style="1" customWidth="1"/>
    <col min="6" max="6" width="55.5703125" style="1" customWidth="1"/>
    <col min="7" max="8" width="11.42578125" style="151"/>
    <col min="9" max="9" width="11.42578125" style="1"/>
  </cols>
  <sheetData>
    <row r="1" spans="1:11" ht="15" thickBot="1">
      <c r="B1" s="1" t="s">
        <v>330</v>
      </c>
      <c r="F1" s="1" t="s">
        <v>325</v>
      </c>
      <c r="J1" s="145" t="s">
        <v>329</v>
      </c>
    </row>
    <row r="2" spans="1:11" ht="15">
      <c r="F2" s="134" t="s">
        <v>230</v>
      </c>
      <c r="G2" s="152">
        <v>770594</v>
      </c>
      <c r="H2" s="153">
        <v>379865.9</v>
      </c>
      <c r="I2" s="135">
        <v>49.3</v>
      </c>
      <c r="J2" s="150"/>
    </row>
    <row r="3" spans="1:11" ht="15">
      <c r="F3" s="136" t="s">
        <v>231</v>
      </c>
      <c r="G3" s="154">
        <v>70250.3</v>
      </c>
      <c r="H3" s="155">
        <v>32110.9</v>
      </c>
      <c r="I3" s="139">
        <v>45.7</v>
      </c>
      <c r="J3" s="150"/>
    </row>
    <row r="4" spans="1:11" ht="17.25">
      <c r="B4" s="1" t="s">
        <v>229</v>
      </c>
      <c r="F4" s="136" t="s">
        <v>326</v>
      </c>
      <c r="G4" s="154">
        <v>63873.3</v>
      </c>
      <c r="H4" s="155">
        <v>34205.199999999997</v>
      </c>
      <c r="I4" s="139">
        <v>53.6</v>
      </c>
      <c r="J4" s="150">
        <f>VLOOKUP(G4,$B$5:$C$65,2,FALSE)</f>
        <v>34205.199999999997</v>
      </c>
      <c r="K4" s="150">
        <f>+H4-J4</f>
        <v>0</v>
      </c>
    </row>
    <row r="5" spans="1:11" ht="15">
      <c r="B5" s="146">
        <v>317076.8</v>
      </c>
      <c r="C5" s="138">
        <v>164935</v>
      </c>
      <c r="F5" s="136" t="s">
        <v>232</v>
      </c>
      <c r="G5" s="154">
        <v>58274.7</v>
      </c>
      <c r="H5" s="155">
        <v>33850.1</v>
      </c>
      <c r="I5" s="139">
        <v>58.1</v>
      </c>
      <c r="J5" s="150"/>
    </row>
    <row r="6" spans="1:11" ht="28.5">
      <c r="A6" s="160" t="s">
        <v>339</v>
      </c>
      <c r="B6" s="163">
        <v>63873.3</v>
      </c>
      <c r="C6" s="147">
        <v>34205.199999999997</v>
      </c>
      <c r="D6" s="162">
        <f>VLOOKUP(B6,$G$2:$H$108,2,FALSE)</f>
        <v>34205.199999999997</v>
      </c>
      <c r="E6" s="150">
        <f>+C6-D6</f>
        <v>0</v>
      </c>
      <c r="F6" s="136" t="s">
        <v>233</v>
      </c>
      <c r="G6" s="154">
        <v>35022.800000000003</v>
      </c>
      <c r="H6" s="155">
        <v>18424.8</v>
      </c>
      <c r="I6" s="139">
        <v>52.6</v>
      </c>
      <c r="J6" s="150"/>
    </row>
    <row r="7" spans="1:11" ht="18" customHeight="1">
      <c r="A7" s="160" t="s">
        <v>64</v>
      </c>
      <c r="B7" s="137">
        <v>51872</v>
      </c>
      <c r="C7" s="147">
        <v>25218.7</v>
      </c>
      <c r="D7" s="162"/>
      <c r="F7" s="136" t="s">
        <v>234</v>
      </c>
      <c r="G7" s="154">
        <v>27553.8</v>
      </c>
      <c r="H7" s="155">
        <v>9646.5</v>
      </c>
      <c r="I7" s="139">
        <v>35</v>
      </c>
      <c r="J7" s="150"/>
    </row>
    <row r="8" spans="1:11" ht="18" customHeight="1">
      <c r="A8" s="160" t="s">
        <v>331</v>
      </c>
      <c r="B8" s="137">
        <v>43499.9</v>
      </c>
      <c r="C8" s="147">
        <v>26100</v>
      </c>
      <c r="D8" s="162"/>
      <c r="F8" s="136" t="s">
        <v>235</v>
      </c>
      <c r="G8" s="154">
        <v>22946.400000000001</v>
      </c>
      <c r="H8" s="155">
        <v>11792.2</v>
      </c>
      <c r="I8" s="139">
        <v>51.4</v>
      </c>
      <c r="J8" s="150"/>
    </row>
    <row r="9" spans="1:11" ht="30.75" customHeight="1">
      <c r="A9" s="160" t="s">
        <v>87</v>
      </c>
      <c r="B9" s="163">
        <v>18821.2</v>
      </c>
      <c r="C9" s="147">
        <v>8442.5</v>
      </c>
      <c r="D9" s="162">
        <f t="shared" ref="D9:D42" si="0">VLOOKUP(B9,$G$2:$H$108,2,FALSE)</f>
        <v>8442.5</v>
      </c>
      <c r="E9" s="150">
        <f t="shared" ref="E9:E12" si="1">+C9-D9</f>
        <v>0</v>
      </c>
      <c r="F9" s="136" t="s">
        <v>236</v>
      </c>
      <c r="G9" s="154">
        <v>19979.2</v>
      </c>
      <c r="H9" s="155">
        <v>9483.2000000000007</v>
      </c>
      <c r="I9" s="139">
        <v>47.5</v>
      </c>
      <c r="J9" s="150"/>
    </row>
    <row r="10" spans="1:11" ht="22.5" customHeight="1">
      <c r="A10" s="160" t="s">
        <v>130</v>
      </c>
      <c r="B10" s="163">
        <v>15855.7</v>
      </c>
      <c r="C10" s="147">
        <v>4723.3</v>
      </c>
      <c r="D10" s="162">
        <f t="shared" si="0"/>
        <v>4723.3</v>
      </c>
      <c r="E10" s="150">
        <f t="shared" si="1"/>
        <v>0</v>
      </c>
      <c r="F10" s="136" t="s">
        <v>237</v>
      </c>
      <c r="G10" s="154">
        <v>18821.2</v>
      </c>
      <c r="H10" s="155">
        <v>8442.5</v>
      </c>
      <c r="I10" s="139">
        <v>44.9</v>
      </c>
      <c r="J10" s="150">
        <f t="shared" ref="J10:J59" si="2">VLOOKUP(G10,$B$5:$C$65,2,FALSE)</f>
        <v>8442.5</v>
      </c>
      <c r="K10" s="150">
        <f>+H10-J10</f>
        <v>0</v>
      </c>
    </row>
    <row r="11" spans="1:11" ht="29.25" customHeight="1">
      <c r="A11" s="160" t="s">
        <v>131</v>
      </c>
      <c r="B11" s="163">
        <v>10000</v>
      </c>
      <c r="C11" s="147">
        <v>5022.1000000000004</v>
      </c>
      <c r="D11" s="162">
        <f t="shared" si="0"/>
        <v>5022.1000000000004</v>
      </c>
      <c r="E11" s="150">
        <f t="shared" si="1"/>
        <v>0</v>
      </c>
      <c r="F11" s="136" t="s">
        <v>238</v>
      </c>
      <c r="G11" s="154">
        <v>18325</v>
      </c>
      <c r="H11" s="155">
        <v>13893.5</v>
      </c>
      <c r="I11" s="139">
        <v>75.8</v>
      </c>
      <c r="J11" s="150"/>
    </row>
    <row r="12" spans="1:11" ht="18" customHeight="1">
      <c r="A12" s="160" t="s">
        <v>247</v>
      </c>
      <c r="B12" s="163">
        <v>8500</v>
      </c>
      <c r="C12" s="147">
        <v>3591.6</v>
      </c>
      <c r="D12" s="162">
        <f t="shared" si="0"/>
        <v>3591.6</v>
      </c>
      <c r="E12" s="150">
        <f t="shared" si="1"/>
        <v>0</v>
      </c>
      <c r="F12" s="136" t="s">
        <v>239</v>
      </c>
      <c r="G12" s="154">
        <v>15855.7</v>
      </c>
      <c r="H12" s="155">
        <v>4723.3</v>
      </c>
      <c r="I12" s="139">
        <v>29.8</v>
      </c>
      <c r="J12" s="150">
        <f t="shared" si="2"/>
        <v>4723.3</v>
      </c>
      <c r="K12" s="150">
        <f>+H12-J12</f>
        <v>0</v>
      </c>
    </row>
    <row r="13" spans="1:11" ht="18" customHeight="1">
      <c r="A13" s="160" t="s">
        <v>132</v>
      </c>
      <c r="B13" s="137">
        <v>8490.9</v>
      </c>
      <c r="C13" s="147">
        <v>5353.7</v>
      </c>
      <c r="D13" s="162"/>
      <c r="F13" s="136" t="s">
        <v>240</v>
      </c>
      <c r="G13" s="154">
        <v>15433.9</v>
      </c>
      <c r="H13" s="155">
        <v>6022.7</v>
      </c>
      <c r="I13" s="139">
        <v>39</v>
      </c>
      <c r="J13" s="150"/>
    </row>
    <row r="14" spans="1:11" ht="18" customHeight="1">
      <c r="A14" s="160" t="s">
        <v>143</v>
      </c>
      <c r="B14" s="137">
        <v>7351</v>
      </c>
      <c r="C14" s="147">
        <v>3675.5</v>
      </c>
      <c r="D14" s="162"/>
      <c r="F14" s="136" t="s">
        <v>241</v>
      </c>
      <c r="G14" s="154">
        <v>13843.3</v>
      </c>
      <c r="H14" s="155">
        <v>9084.7000000000007</v>
      </c>
      <c r="I14" s="139">
        <v>65.599999999999994</v>
      </c>
      <c r="J14" s="150"/>
    </row>
    <row r="15" spans="1:11" ht="18" customHeight="1">
      <c r="A15" s="160" t="s">
        <v>89</v>
      </c>
      <c r="B15" s="163">
        <v>6411.1</v>
      </c>
      <c r="C15" s="147">
        <v>3074.1</v>
      </c>
      <c r="D15" s="162">
        <f t="shared" si="0"/>
        <v>3074.1</v>
      </c>
      <c r="E15" s="150">
        <f>+C15-D15</f>
        <v>0</v>
      </c>
      <c r="F15" s="136" t="s">
        <v>242</v>
      </c>
      <c r="G15" s="154">
        <v>12893.4</v>
      </c>
      <c r="H15" s="155">
        <v>5133.8999999999996</v>
      </c>
      <c r="I15" s="139">
        <v>39.799999999999997</v>
      </c>
      <c r="J15" s="150"/>
    </row>
    <row r="16" spans="1:11" ht="18" customHeight="1">
      <c r="A16" s="160" t="s">
        <v>95</v>
      </c>
      <c r="B16" s="137">
        <v>5999.3</v>
      </c>
      <c r="C16" s="147">
        <v>3599.6</v>
      </c>
      <c r="D16" s="162"/>
      <c r="F16" s="136" t="s">
        <v>243</v>
      </c>
      <c r="G16" s="154">
        <v>11957.4</v>
      </c>
      <c r="H16" s="155">
        <v>6061.5</v>
      </c>
      <c r="I16" s="139">
        <v>50.7</v>
      </c>
      <c r="J16" s="150"/>
    </row>
    <row r="17" spans="1:11" ht="64.5">
      <c r="A17" s="160" t="s">
        <v>146</v>
      </c>
      <c r="B17" s="137">
        <v>5834.3</v>
      </c>
      <c r="C17" s="147">
        <v>2917.1</v>
      </c>
      <c r="D17" s="162"/>
      <c r="F17" s="136" t="s">
        <v>244</v>
      </c>
      <c r="G17" s="154">
        <v>10000</v>
      </c>
      <c r="H17" s="155">
        <v>5022.1000000000004</v>
      </c>
      <c r="I17" s="139">
        <v>50.2</v>
      </c>
      <c r="J17" s="150">
        <f t="shared" si="2"/>
        <v>5022.1000000000004</v>
      </c>
      <c r="K17" s="150">
        <f>+H17-J17</f>
        <v>0</v>
      </c>
    </row>
    <row r="18" spans="1:11" ht="25.5" customHeight="1">
      <c r="A18" s="160" t="s">
        <v>332</v>
      </c>
      <c r="B18" s="164">
        <v>5000</v>
      </c>
      <c r="C18" s="147">
        <v>4439</v>
      </c>
      <c r="D18" s="162"/>
      <c r="F18" s="136" t="s">
        <v>245</v>
      </c>
      <c r="G18" s="154">
        <v>9584.7000000000007</v>
      </c>
      <c r="H18" s="155">
        <v>3605.4</v>
      </c>
      <c r="I18" s="139">
        <v>37.6</v>
      </c>
      <c r="J18" s="150"/>
    </row>
    <row r="19" spans="1:11" ht="15">
      <c r="A19" s="160" t="s">
        <v>84</v>
      </c>
      <c r="B19" s="163">
        <v>4083.8</v>
      </c>
      <c r="C19" s="147">
        <v>2508.6999999999998</v>
      </c>
      <c r="D19" s="162">
        <f t="shared" si="0"/>
        <v>2508.6999999999998</v>
      </c>
      <c r="E19" s="150">
        <f t="shared" ref="E19:E22" si="3">+C19-D19</f>
        <v>0</v>
      </c>
      <c r="F19" s="136" t="s">
        <v>246</v>
      </c>
      <c r="G19" s="154">
        <v>8700.5</v>
      </c>
      <c r="H19" s="155">
        <v>3437.6</v>
      </c>
      <c r="I19" s="139">
        <v>39.5</v>
      </c>
      <c r="J19" s="150"/>
    </row>
    <row r="20" spans="1:11" ht="26.25">
      <c r="A20" s="160" t="s">
        <v>92</v>
      </c>
      <c r="B20" s="163">
        <v>3879.1</v>
      </c>
      <c r="C20" s="147">
        <v>1840.4</v>
      </c>
      <c r="D20" s="162">
        <f t="shared" si="0"/>
        <v>1840.4</v>
      </c>
      <c r="E20" s="150">
        <f t="shared" si="3"/>
        <v>0</v>
      </c>
      <c r="F20" s="136" t="s">
        <v>247</v>
      </c>
      <c r="G20" s="154">
        <v>8500</v>
      </c>
      <c r="H20" s="155">
        <v>3591.6</v>
      </c>
      <c r="I20" s="139">
        <v>42.3</v>
      </c>
      <c r="J20" s="150">
        <f t="shared" si="2"/>
        <v>3591.6</v>
      </c>
      <c r="K20" s="150">
        <f>+H20-J20</f>
        <v>0</v>
      </c>
    </row>
    <row r="21" spans="1:11" ht="15.75" customHeight="1">
      <c r="A21" s="160" t="s">
        <v>333</v>
      </c>
      <c r="B21" s="163">
        <v>3566</v>
      </c>
      <c r="C21" s="147">
        <v>1980.3</v>
      </c>
      <c r="D21" s="162">
        <f t="shared" si="0"/>
        <v>1980.3</v>
      </c>
      <c r="E21" s="150">
        <f t="shared" si="3"/>
        <v>0</v>
      </c>
      <c r="F21" s="136" t="s">
        <v>248</v>
      </c>
      <c r="G21" s="154">
        <v>8489.9</v>
      </c>
      <c r="H21" s="155">
        <v>5351.4</v>
      </c>
      <c r="I21" s="139">
        <v>63</v>
      </c>
      <c r="J21" s="150"/>
    </row>
    <row r="22" spans="1:11" ht="28.5">
      <c r="A22" s="160" t="s">
        <v>340</v>
      </c>
      <c r="B22" s="163">
        <v>3377.7</v>
      </c>
      <c r="C22" s="147">
        <v>1638.1</v>
      </c>
      <c r="D22" s="162">
        <f t="shared" si="0"/>
        <v>1638.1</v>
      </c>
      <c r="E22" s="150">
        <f t="shared" si="3"/>
        <v>0</v>
      </c>
      <c r="F22" s="136" t="s">
        <v>249</v>
      </c>
      <c r="G22" s="154">
        <v>8489.7999999999993</v>
      </c>
      <c r="H22" s="155">
        <v>3844.7</v>
      </c>
      <c r="I22" s="139">
        <v>45.3</v>
      </c>
      <c r="J22" s="150"/>
    </row>
    <row r="23" spans="1:11" ht="26.25">
      <c r="A23" s="160" t="s">
        <v>241</v>
      </c>
      <c r="B23" s="137">
        <v>3141.1</v>
      </c>
      <c r="C23" s="147">
        <v>1813.4</v>
      </c>
      <c r="D23" s="162"/>
      <c r="F23" s="136" t="s">
        <v>250</v>
      </c>
      <c r="G23" s="154">
        <v>7286.9</v>
      </c>
      <c r="H23" s="155">
        <v>4949.8999999999996</v>
      </c>
      <c r="I23" s="139">
        <v>67.900000000000006</v>
      </c>
      <c r="J23" s="150"/>
    </row>
    <row r="24" spans="1:11" ht="39">
      <c r="A24" s="160" t="s">
        <v>137</v>
      </c>
      <c r="B24" s="163">
        <v>2891.1</v>
      </c>
      <c r="C24" s="147">
        <v>1209.9000000000001</v>
      </c>
      <c r="D24" s="162">
        <f t="shared" si="0"/>
        <v>1209.9000000000001</v>
      </c>
      <c r="E24" s="150">
        <f>+C24-D24</f>
        <v>0</v>
      </c>
      <c r="F24" s="136" t="s">
        <v>251</v>
      </c>
      <c r="G24" s="154">
        <v>7048.2</v>
      </c>
      <c r="H24" s="155">
        <v>6795.7</v>
      </c>
      <c r="I24" s="139">
        <v>96.4</v>
      </c>
      <c r="J24" s="150"/>
    </row>
    <row r="25" spans="1:11" ht="39">
      <c r="A25" s="160" t="s">
        <v>334</v>
      </c>
      <c r="B25" s="137">
        <v>2884.1</v>
      </c>
      <c r="C25" s="147">
        <v>1518.5</v>
      </c>
      <c r="D25" s="162"/>
      <c r="F25" s="136" t="s">
        <v>173</v>
      </c>
      <c r="G25" s="154">
        <v>6743.1</v>
      </c>
      <c r="H25" s="155">
        <v>2791.2</v>
      </c>
      <c r="I25" s="139">
        <v>41.4</v>
      </c>
      <c r="J25" s="150"/>
    </row>
    <row r="26" spans="1:11" ht="51.75">
      <c r="A26" s="160" t="s">
        <v>280</v>
      </c>
      <c r="B26" s="163">
        <v>2687.2</v>
      </c>
      <c r="C26" s="148">
        <v>966.5</v>
      </c>
      <c r="D26" s="162">
        <f t="shared" si="0"/>
        <v>966.5</v>
      </c>
      <c r="E26" s="150">
        <f t="shared" ref="E26:E29" si="4">+C26-D26</f>
        <v>0</v>
      </c>
      <c r="F26" s="136" t="s">
        <v>252</v>
      </c>
      <c r="G26" s="154">
        <v>6715.7</v>
      </c>
      <c r="H26" s="155">
        <v>2716.5</v>
      </c>
      <c r="I26" s="139">
        <v>40.5</v>
      </c>
      <c r="J26" s="150"/>
    </row>
    <row r="27" spans="1:11" ht="26.25">
      <c r="A27" s="160" t="s">
        <v>93</v>
      </c>
      <c r="B27" s="163">
        <v>2564</v>
      </c>
      <c r="C27" s="148">
        <v>635.5</v>
      </c>
      <c r="D27" s="162">
        <f t="shared" si="0"/>
        <v>635.5</v>
      </c>
      <c r="E27" s="150">
        <f t="shared" si="4"/>
        <v>0</v>
      </c>
      <c r="F27" s="136" t="s">
        <v>253</v>
      </c>
      <c r="G27" s="154">
        <v>6697.7</v>
      </c>
      <c r="H27" s="155">
        <v>3002.8</v>
      </c>
      <c r="I27" s="139">
        <v>44.8</v>
      </c>
      <c r="J27" s="150"/>
    </row>
    <row r="28" spans="1:11" ht="15">
      <c r="A28" s="160" t="s">
        <v>157</v>
      </c>
      <c r="B28" s="137">
        <v>2400.9</v>
      </c>
      <c r="C28" s="148">
        <v>305.3</v>
      </c>
      <c r="D28" s="162"/>
      <c r="E28" s="150"/>
      <c r="F28" s="136" t="s">
        <v>254</v>
      </c>
      <c r="G28" s="154">
        <v>6642.9</v>
      </c>
      <c r="H28" s="155">
        <v>3308.4</v>
      </c>
      <c r="I28" s="139">
        <v>49.8</v>
      </c>
      <c r="J28" s="150"/>
    </row>
    <row r="29" spans="1:11" ht="39">
      <c r="A29" s="160" t="s">
        <v>38</v>
      </c>
      <c r="B29" s="163">
        <v>2158.5</v>
      </c>
      <c r="C29" s="147">
        <v>1766.2</v>
      </c>
      <c r="D29" s="162">
        <f t="shared" si="0"/>
        <v>1766.2</v>
      </c>
      <c r="E29" s="150">
        <f t="shared" si="4"/>
        <v>0</v>
      </c>
      <c r="F29" s="136" t="s">
        <v>255</v>
      </c>
      <c r="G29" s="154">
        <v>6423</v>
      </c>
      <c r="H29" s="155">
        <v>2657.6</v>
      </c>
      <c r="I29" s="139">
        <v>41.4</v>
      </c>
      <c r="J29" s="150"/>
    </row>
    <row r="30" spans="1:11" ht="26.25">
      <c r="A30" s="160" t="s">
        <v>158</v>
      </c>
      <c r="B30" s="137">
        <v>1986.4</v>
      </c>
      <c r="C30" s="147">
        <v>1081.4000000000001</v>
      </c>
      <c r="D30" s="162"/>
      <c r="E30" s="150"/>
      <c r="F30" s="136" t="s">
        <v>89</v>
      </c>
      <c r="G30" s="154">
        <v>6411.1</v>
      </c>
      <c r="H30" s="155">
        <v>3074.1</v>
      </c>
      <c r="I30" s="139">
        <v>47.9</v>
      </c>
      <c r="J30" s="150">
        <f t="shared" si="2"/>
        <v>3074.1</v>
      </c>
      <c r="K30" s="150">
        <f>+H30-J30</f>
        <v>0</v>
      </c>
    </row>
    <row r="31" spans="1:11" ht="39">
      <c r="A31" s="160" t="s">
        <v>275</v>
      </c>
      <c r="B31" s="137">
        <v>1980</v>
      </c>
      <c r="C31" s="148">
        <v>254.4</v>
      </c>
      <c r="D31" s="162"/>
      <c r="F31" s="136" t="s">
        <v>256</v>
      </c>
      <c r="G31" s="154">
        <v>6264</v>
      </c>
      <c r="H31" s="155">
        <v>3323.2</v>
      </c>
      <c r="I31" s="139">
        <v>53.1</v>
      </c>
      <c r="J31" s="150"/>
    </row>
    <row r="32" spans="1:11" ht="51.75">
      <c r="A32" s="160" t="s">
        <v>44</v>
      </c>
      <c r="B32" s="137">
        <v>1950.4</v>
      </c>
      <c r="C32" s="147">
        <v>1502.7</v>
      </c>
      <c r="D32" s="162"/>
      <c r="F32" s="136" t="s">
        <v>257</v>
      </c>
      <c r="G32" s="154">
        <v>5869.5</v>
      </c>
      <c r="H32" s="155">
        <v>3177.4</v>
      </c>
      <c r="I32" s="139">
        <v>54.1</v>
      </c>
      <c r="J32" s="150"/>
    </row>
    <row r="33" spans="1:11" ht="39">
      <c r="A33" s="160" t="s">
        <v>335</v>
      </c>
      <c r="B33" s="137">
        <v>1816.4</v>
      </c>
      <c r="C33" s="148">
        <v>281.60000000000002</v>
      </c>
      <c r="D33" s="162"/>
      <c r="F33" s="136" t="s">
        <v>258</v>
      </c>
      <c r="G33" s="154">
        <v>5832.2</v>
      </c>
      <c r="H33" s="155">
        <v>2739.4</v>
      </c>
      <c r="I33" s="139">
        <v>47</v>
      </c>
      <c r="J33" s="150"/>
    </row>
    <row r="34" spans="1:11" ht="39">
      <c r="A34" s="160" t="s">
        <v>76</v>
      </c>
      <c r="B34" s="163">
        <v>1796</v>
      </c>
      <c r="C34" s="147">
        <v>1796</v>
      </c>
      <c r="D34" s="162">
        <f t="shared" si="0"/>
        <v>1796</v>
      </c>
      <c r="E34" s="150">
        <f t="shared" ref="E34:E37" si="5">+C34-D34</f>
        <v>0</v>
      </c>
      <c r="F34" s="136" t="s">
        <v>259</v>
      </c>
      <c r="G34" s="154">
        <v>5780</v>
      </c>
      <c r="H34" s="155">
        <v>2811.5</v>
      </c>
      <c r="I34" s="139">
        <v>48.6</v>
      </c>
      <c r="J34" s="150"/>
    </row>
    <row r="35" spans="1:11" ht="30">
      <c r="A35" s="160" t="s">
        <v>46</v>
      </c>
      <c r="B35" s="163">
        <v>1700</v>
      </c>
      <c r="C35" s="147">
        <v>1647</v>
      </c>
      <c r="D35" s="162">
        <f t="shared" si="0"/>
        <v>1647</v>
      </c>
      <c r="E35" s="150">
        <f t="shared" si="5"/>
        <v>0</v>
      </c>
      <c r="F35" s="136" t="s">
        <v>260</v>
      </c>
      <c r="G35" s="154">
        <v>5098.1000000000004</v>
      </c>
      <c r="H35" s="155">
        <v>2018.9</v>
      </c>
      <c r="I35" s="139">
        <v>39.6</v>
      </c>
      <c r="J35" s="150"/>
    </row>
    <row r="36" spans="1:11" ht="30">
      <c r="A36" s="160" t="s">
        <v>336</v>
      </c>
      <c r="B36" s="163">
        <v>1512.4</v>
      </c>
      <c r="C36" s="147">
        <v>1080.2</v>
      </c>
      <c r="D36" s="162">
        <f t="shared" si="0"/>
        <v>1080.2</v>
      </c>
      <c r="E36" s="150">
        <f t="shared" si="5"/>
        <v>0</v>
      </c>
      <c r="F36" s="136" t="s">
        <v>261</v>
      </c>
      <c r="G36" s="154">
        <v>5000</v>
      </c>
      <c r="H36" s="155">
        <v>3461</v>
      </c>
      <c r="I36" s="139">
        <v>69.2</v>
      </c>
      <c r="J36" s="150"/>
      <c r="K36" s="150"/>
    </row>
    <row r="37" spans="1:11" ht="26.25">
      <c r="A37" s="160" t="s">
        <v>310</v>
      </c>
      <c r="B37" s="163">
        <v>1475.1</v>
      </c>
      <c r="C37" s="148">
        <v>151.1</v>
      </c>
      <c r="D37" s="162">
        <f t="shared" si="0"/>
        <v>151.1</v>
      </c>
      <c r="E37" s="150">
        <f t="shared" si="5"/>
        <v>0</v>
      </c>
      <c r="F37" s="136" t="s">
        <v>262</v>
      </c>
      <c r="G37" s="154">
        <v>4834.5</v>
      </c>
      <c r="H37" s="155">
        <v>3021.2</v>
      </c>
      <c r="I37" s="139">
        <v>62.5</v>
      </c>
      <c r="J37" s="150"/>
    </row>
    <row r="38" spans="1:11" ht="26.25">
      <c r="A38" s="160" t="s">
        <v>173</v>
      </c>
      <c r="B38" s="137">
        <v>1393.1</v>
      </c>
      <c r="C38" s="148">
        <v>632.29999999999995</v>
      </c>
      <c r="D38" s="162"/>
      <c r="F38" s="136" t="s">
        <v>263</v>
      </c>
      <c r="G38" s="154">
        <v>4604.5</v>
      </c>
      <c r="H38" s="155">
        <v>2678.5</v>
      </c>
      <c r="I38" s="139">
        <v>58.2</v>
      </c>
      <c r="J38" s="150"/>
    </row>
    <row r="39" spans="1:11" ht="39">
      <c r="A39" s="160" t="s">
        <v>75</v>
      </c>
      <c r="B39" s="163">
        <v>1341</v>
      </c>
      <c r="C39" s="147">
        <v>1391</v>
      </c>
      <c r="D39" s="162">
        <f t="shared" si="0"/>
        <v>1391</v>
      </c>
      <c r="E39" s="150">
        <f t="shared" ref="E39" si="6">+C39-D39</f>
        <v>0</v>
      </c>
      <c r="F39" s="136" t="s">
        <v>264</v>
      </c>
      <c r="G39" s="154">
        <v>4453.8999999999996</v>
      </c>
      <c r="H39" s="155">
        <v>1724.5</v>
      </c>
      <c r="I39" s="139">
        <v>38.700000000000003</v>
      </c>
      <c r="J39" s="150"/>
    </row>
    <row r="40" spans="1:11" ht="26.25">
      <c r="A40" s="160" t="s">
        <v>250</v>
      </c>
      <c r="B40" s="137">
        <v>1300</v>
      </c>
      <c r="C40" s="148">
        <v>605.29999999999995</v>
      </c>
      <c r="D40" s="162"/>
      <c r="F40" s="136" t="s">
        <v>265</v>
      </c>
      <c r="G40" s="154">
        <v>4302</v>
      </c>
      <c r="H40" s="155">
        <v>2615.4</v>
      </c>
      <c r="I40" s="139">
        <v>60.8</v>
      </c>
      <c r="J40" s="150"/>
    </row>
    <row r="41" spans="1:11" ht="39">
      <c r="A41" s="160" t="s">
        <v>121</v>
      </c>
      <c r="B41" s="163">
        <v>1050</v>
      </c>
      <c r="C41" s="147">
        <v>1050</v>
      </c>
      <c r="D41" s="162">
        <f t="shared" si="0"/>
        <v>1050</v>
      </c>
      <c r="E41" s="150">
        <f t="shared" ref="E41:E42" si="7">+C41-D41</f>
        <v>0</v>
      </c>
      <c r="F41" s="136" t="s">
        <v>266</v>
      </c>
      <c r="G41" s="154">
        <v>4159.3</v>
      </c>
      <c r="H41" s="155">
        <v>1298.5999999999999</v>
      </c>
      <c r="I41" s="139">
        <v>31.2</v>
      </c>
      <c r="J41" s="150"/>
    </row>
    <row r="42" spans="1:11" ht="15">
      <c r="A42" s="160" t="s">
        <v>86</v>
      </c>
      <c r="B42" s="163">
        <v>1005</v>
      </c>
      <c r="C42" s="148">
        <v>715.6</v>
      </c>
      <c r="D42" s="162">
        <f t="shared" si="0"/>
        <v>715.6</v>
      </c>
      <c r="E42" s="150">
        <f t="shared" si="7"/>
        <v>0</v>
      </c>
      <c r="F42" s="136" t="s">
        <v>84</v>
      </c>
      <c r="G42" s="154">
        <v>4083.8</v>
      </c>
      <c r="H42" s="155">
        <v>2508.6999999999998</v>
      </c>
      <c r="I42" s="139">
        <v>61.4</v>
      </c>
      <c r="J42" s="150">
        <f t="shared" si="2"/>
        <v>2508.6999999999998</v>
      </c>
      <c r="K42" s="150">
        <f t="shared" ref="K42:K45" si="8">+H42-J42</f>
        <v>0</v>
      </c>
    </row>
    <row r="43" spans="1:11" ht="26.25">
      <c r="A43" s="160" t="s">
        <v>67</v>
      </c>
      <c r="B43" s="137">
        <v>1000</v>
      </c>
      <c r="C43" s="148">
        <v>821.8</v>
      </c>
      <c r="D43" s="162"/>
      <c r="F43" s="136" t="s">
        <v>92</v>
      </c>
      <c r="G43" s="154">
        <v>3879.1</v>
      </c>
      <c r="H43" s="155">
        <v>1840.4</v>
      </c>
      <c r="I43" s="139">
        <v>47.4</v>
      </c>
      <c r="J43" s="150">
        <f t="shared" si="2"/>
        <v>1840.4</v>
      </c>
      <c r="K43" s="150">
        <f t="shared" si="8"/>
        <v>0</v>
      </c>
    </row>
    <row r="44" spans="1:11" ht="26.25">
      <c r="A44" s="160" t="s">
        <v>45</v>
      </c>
      <c r="B44" s="139">
        <v>831.5</v>
      </c>
      <c r="C44" s="148">
        <v>678.2</v>
      </c>
      <c r="D44" s="162"/>
      <c r="F44" s="136" t="s">
        <v>267</v>
      </c>
      <c r="G44" s="154">
        <v>3566</v>
      </c>
      <c r="H44" s="155">
        <v>1980.3</v>
      </c>
      <c r="I44" s="139">
        <v>55.5</v>
      </c>
      <c r="J44" s="150">
        <f t="shared" si="2"/>
        <v>1980.3</v>
      </c>
      <c r="K44" s="150">
        <f t="shared" si="8"/>
        <v>0</v>
      </c>
    </row>
    <row r="45" spans="1:11" ht="26.25">
      <c r="A45" s="160" t="s">
        <v>119</v>
      </c>
      <c r="B45" s="139">
        <v>772.5</v>
      </c>
      <c r="C45" s="148">
        <v>389.3</v>
      </c>
      <c r="D45" s="162"/>
      <c r="F45" s="136" t="s">
        <v>327</v>
      </c>
      <c r="G45" s="154">
        <v>3377.7</v>
      </c>
      <c r="H45" s="155">
        <v>1638.1</v>
      </c>
      <c r="I45" s="139">
        <v>48.5</v>
      </c>
      <c r="J45" s="150">
        <f t="shared" si="2"/>
        <v>1638.1</v>
      </c>
      <c r="K45" s="150">
        <f t="shared" si="8"/>
        <v>0</v>
      </c>
    </row>
    <row r="46" spans="1:11" ht="39">
      <c r="A46" s="160" t="s">
        <v>134</v>
      </c>
      <c r="B46" s="139">
        <v>740.6</v>
      </c>
      <c r="C46" s="148">
        <v>343.2</v>
      </c>
      <c r="D46" s="162"/>
      <c r="F46" s="136" t="s">
        <v>268</v>
      </c>
      <c r="G46" s="154">
        <v>3259.7</v>
      </c>
      <c r="H46" s="155">
        <v>880.9</v>
      </c>
      <c r="I46" s="139">
        <v>27</v>
      </c>
      <c r="J46" s="150"/>
    </row>
    <row r="47" spans="1:11" ht="26.25">
      <c r="A47" s="160" t="s">
        <v>59</v>
      </c>
      <c r="B47" s="139">
        <v>756.1</v>
      </c>
      <c r="C47" s="148">
        <v>400.9</v>
      </c>
      <c r="D47" s="162"/>
      <c r="F47" s="136" t="s">
        <v>269</v>
      </c>
      <c r="G47" s="154">
        <v>3232</v>
      </c>
      <c r="H47" s="155">
        <v>244.6</v>
      </c>
      <c r="I47" s="139">
        <v>7.6</v>
      </c>
      <c r="J47" s="150"/>
    </row>
    <row r="48" spans="1:11" ht="15">
      <c r="A48" s="160" t="s">
        <v>83</v>
      </c>
      <c r="B48" s="139">
        <v>700</v>
      </c>
      <c r="C48" s="148">
        <v>366.5</v>
      </c>
      <c r="D48" s="162"/>
      <c r="F48" s="136" t="s">
        <v>270</v>
      </c>
      <c r="G48" s="154">
        <v>3175</v>
      </c>
      <c r="H48" s="155">
        <v>0</v>
      </c>
      <c r="I48" s="139">
        <v>0</v>
      </c>
      <c r="J48" s="150"/>
    </row>
    <row r="49" spans="1:11" ht="30">
      <c r="A49" s="160" t="s">
        <v>57</v>
      </c>
      <c r="B49" s="139">
        <v>593</v>
      </c>
      <c r="C49" s="148">
        <v>7.9</v>
      </c>
      <c r="D49" s="162"/>
      <c r="F49" s="136" t="s">
        <v>271</v>
      </c>
      <c r="G49" s="154">
        <v>3166.7</v>
      </c>
      <c r="H49" s="155">
        <v>1546.3</v>
      </c>
      <c r="I49" s="139">
        <v>48.8</v>
      </c>
      <c r="J49" s="150"/>
    </row>
    <row r="50" spans="1:11" ht="15">
      <c r="A50" s="160" t="s">
        <v>79</v>
      </c>
      <c r="B50" s="139">
        <v>507.8</v>
      </c>
      <c r="C50" s="148">
        <v>263.10000000000002</v>
      </c>
      <c r="D50" s="162"/>
      <c r="F50" s="136" t="s">
        <v>272</v>
      </c>
      <c r="G50" s="154">
        <v>3003</v>
      </c>
      <c r="H50" s="155">
        <v>2394.6</v>
      </c>
      <c r="I50" s="139">
        <v>79.7</v>
      </c>
      <c r="J50" s="150"/>
    </row>
    <row r="51" spans="1:11" ht="26.25">
      <c r="A51" s="160" t="s">
        <v>68</v>
      </c>
      <c r="B51" s="139">
        <v>448.3</v>
      </c>
      <c r="C51" s="148">
        <v>48.5</v>
      </c>
      <c r="D51" s="162"/>
      <c r="F51" s="136" t="s">
        <v>273</v>
      </c>
      <c r="G51" s="154">
        <v>3000</v>
      </c>
      <c r="H51" s="155">
        <v>990.3</v>
      </c>
      <c r="I51" s="139">
        <v>33</v>
      </c>
      <c r="J51" s="150"/>
    </row>
    <row r="52" spans="1:11" ht="27" thickBot="1">
      <c r="A52" s="160" t="s">
        <v>120</v>
      </c>
      <c r="B52" s="139">
        <v>425</v>
      </c>
      <c r="C52" s="148">
        <v>197.1</v>
      </c>
      <c r="D52" s="162"/>
      <c r="F52" s="140" t="s">
        <v>274</v>
      </c>
      <c r="G52" s="156">
        <v>2984.3</v>
      </c>
      <c r="H52" s="157">
        <v>1482.3</v>
      </c>
      <c r="I52" s="142">
        <v>49.7</v>
      </c>
      <c r="J52" s="150"/>
    </row>
    <row r="53" spans="1:11" ht="31.5" thickTop="1" thickBot="1">
      <c r="A53" s="161" t="s">
        <v>65</v>
      </c>
      <c r="B53" s="142">
        <v>410</v>
      </c>
      <c r="C53" s="149">
        <v>191.4</v>
      </c>
      <c r="D53" s="162"/>
      <c r="F53" s="136" t="s">
        <v>275</v>
      </c>
      <c r="G53" s="154">
        <v>2963.4</v>
      </c>
      <c r="H53" s="155">
        <v>2121.8000000000002</v>
      </c>
      <c r="I53" s="139">
        <v>71.599999999999994</v>
      </c>
      <c r="J53" s="150"/>
    </row>
    <row r="54" spans="1:11" ht="15.75" thickTop="1">
      <c r="A54" s="160" t="s">
        <v>337</v>
      </c>
      <c r="B54" s="139">
        <v>400</v>
      </c>
      <c r="C54" s="148">
        <v>139.69999999999999</v>
      </c>
      <c r="D54" s="162"/>
      <c r="F54" s="136" t="s">
        <v>276</v>
      </c>
      <c r="G54" s="154">
        <v>2891.1</v>
      </c>
      <c r="H54" s="155">
        <v>1209.9000000000001</v>
      </c>
      <c r="I54" s="139">
        <v>41.9</v>
      </c>
      <c r="J54" s="150">
        <f t="shared" si="2"/>
        <v>1209.9000000000001</v>
      </c>
      <c r="K54" s="150">
        <f>+H54-J54</f>
        <v>0</v>
      </c>
    </row>
    <row r="55" spans="1:11" ht="15">
      <c r="A55" s="160" t="s">
        <v>81</v>
      </c>
      <c r="B55" s="139">
        <v>395</v>
      </c>
      <c r="C55" s="148">
        <v>252.9</v>
      </c>
      <c r="D55" s="162"/>
      <c r="F55" s="136" t="s">
        <v>277</v>
      </c>
      <c r="G55" s="154">
        <v>2890</v>
      </c>
      <c r="H55" s="155">
        <v>1445</v>
      </c>
      <c r="I55" s="139">
        <v>50</v>
      </c>
      <c r="J55" s="150"/>
    </row>
    <row r="56" spans="1:11" ht="15">
      <c r="A56" s="160" t="s">
        <v>73</v>
      </c>
      <c r="B56" s="139">
        <v>350</v>
      </c>
      <c r="C56" s="148">
        <v>0</v>
      </c>
      <c r="D56" s="162"/>
      <c r="F56" s="136" t="s">
        <v>278</v>
      </c>
      <c r="G56" s="154">
        <v>2766.5</v>
      </c>
      <c r="H56" s="155">
        <v>1112.8</v>
      </c>
      <c r="I56" s="139">
        <v>40.200000000000003</v>
      </c>
      <c r="J56" s="150"/>
    </row>
    <row r="57" spans="1:11" ht="30">
      <c r="A57" s="160" t="s">
        <v>80</v>
      </c>
      <c r="B57" s="139">
        <v>290.7</v>
      </c>
      <c r="C57" s="148">
        <v>113.1</v>
      </c>
      <c r="D57" s="162"/>
      <c r="F57" s="136" t="s">
        <v>279</v>
      </c>
      <c r="G57" s="154">
        <v>2697.6</v>
      </c>
      <c r="H57" s="155">
        <v>951.5</v>
      </c>
      <c r="I57" s="139">
        <v>35.299999999999997</v>
      </c>
      <c r="J57" s="150"/>
    </row>
    <row r="58" spans="1:11" ht="39">
      <c r="A58" s="160" t="s">
        <v>39</v>
      </c>
      <c r="B58" s="139">
        <v>269.3</v>
      </c>
      <c r="C58" s="148">
        <v>245.3</v>
      </c>
      <c r="D58" s="162"/>
      <c r="F58" s="136" t="s">
        <v>280</v>
      </c>
      <c r="G58" s="154">
        <v>2687.2</v>
      </c>
      <c r="H58" s="155">
        <v>966.5</v>
      </c>
      <c r="I58" s="139">
        <v>36</v>
      </c>
      <c r="J58" s="150">
        <f t="shared" si="2"/>
        <v>966.5</v>
      </c>
      <c r="K58" s="150">
        <f t="shared" ref="K58:K59" si="9">+H58-J58</f>
        <v>0</v>
      </c>
    </row>
    <row r="59" spans="1:11" ht="26.25">
      <c r="A59" s="160" t="s">
        <v>338</v>
      </c>
      <c r="B59" s="139">
        <v>258.3</v>
      </c>
      <c r="C59" s="148">
        <v>239.8</v>
      </c>
      <c r="D59" s="162"/>
      <c r="F59" s="136" t="s">
        <v>93</v>
      </c>
      <c r="G59" s="154">
        <v>2564</v>
      </c>
      <c r="H59" s="155">
        <v>635.5</v>
      </c>
      <c r="I59" s="139">
        <v>24.8</v>
      </c>
      <c r="J59" s="150">
        <f t="shared" si="2"/>
        <v>635.5</v>
      </c>
      <c r="K59" s="150">
        <f t="shared" si="9"/>
        <v>0</v>
      </c>
    </row>
    <row r="60" spans="1:11" ht="64.5">
      <c r="A60" s="160" t="s">
        <v>85</v>
      </c>
      <c r="B60" s="139">
        <v>250</v>
      </c>
      <c r="C60" s="148">
        <v>182.3</v>
      </c>
      <c r="D60" s="162"/>
      <c r="F60" s="136" t="s">
        <v>281</v>
      </c>
      <c r="G60" s="154">
        <v>2492.9</v>
      </c>
      <c r="H60" s="155">
        <v>545.6</v>
      </c>
      <c r="I60" s="139">
        <v>21.9</v>
      </c>
      <c r="J60" s="150"/>
    </row>
    <row r="61" spans="1:11" ht="45">
      <c r="A61" s="160" t="s">
        <v>69</v>
      </c>
      <c r="B61" s="139">
        <v>210</v>
      </c>
      <c r="C61" s="148">
        <v>51.3</v>
      </c>
      <c r="D61" s="162"/>
      <c r="F61" s="136" t="s">
        <v>282</v>
      </c>
      <c r="G61" s="154">
        <v>2484</v>
      </c>
      <c r="H61" s="155">
        <v>855.8</v>
      </c>
      <c r="I61" s="139">
        <v>34.5</v>
      </c>
      <c r="J61" s="150"/>
    </row>
    <row r="62" spans="1:11" ht="39">
      <c r="A62" s="160" t="s">
        <v>219</v>
      </c>
      <c r="B62" s="139">
        <v>206</v>
      </c>
      <c r="C62" s="148">
        <v>150.69999999999999</v>
      </c>
      <c r="D62" s="162"/>
      <c r="F62" s="136" t="s">
        <v>283</v>
      </c>
      <c r="G62" s="154">
        <v>2446.1999999999998</v>
      </c>
      <c r="H62" s="155">
        <v>1238.7</v>
      </c>
      <c r="I62" s="139">
        <v>50.6</v>
      </c>
      <c r="J62" s="150"/>
    </row>
    <row r="63" spans="1:11" ht="39">
      <c r="A63" s="160" t="s">
        <v>58</v>
      </c>
      <c r="B63" s="139">
        <v>150.1</v>
      </c>
      <c r="C63" s="148">
        <v>145.1</v>
      </c>
      <c r="D63" s="162"/>
      <c r="F63" s="136" t="s">
        <v>284</v>
      </c>
      <c r="G63" s="154">
        <v>2407.6</v>
      </c>
      <c r="H63" s="155">
        <v>1060</v>
      </c>
      <c r="I63" s="139">
        <v>44</v>
      </c>
      <c r="J63" s="150"/>
    </row>
    <row r="64" spans="1:11" ht="64.5">
      <c r="A64" s="160" t="s">
        <v>88</v>
      </c>
      <c r="B64" s="139">
        <v>130</v>
      </c>
      <c r="C64" s="148">
        <v>67.599999999999994</v>
      </c>
      <c r="D64" s="162"/>
      <c r="F64" s="136" t="s">
        <v>285</v>
      </c>
      <c r="G64" s="154">
        <v>2365.6</v>
      </c>
      <c r="H64" s="155">
        <v>537.70000000000005</v>
      </c>
      <c r="I64" s="139">
        <v>22.7</v>
      </c>
      <c r="J64" s="150"/>
    </row>
    <row r="65" spans="1:11" ht="16.5" thickBot="1">
      <c r="A65" s="161" t="s">
        <v>341</v>
      </c>
      <c r="B65" s="141">
        <v>1534.7</v>
      </c>
      <c r="C65" s="149">
        <v>905.4</v>
      </c>
      <c r="D65" s="162"/>
      <c r="F65" s="136" t="s">
        <v>286</v>
      </c>
      <c r="G65" s="154">
        <v>2337.5</v>
      </c>
      <c r="H65" s="155">
        <v>981.5</v>
      </c>
      <c r="I65" s="139">
        <v>42</v>
      </c>
      <c r="J65" s="150"/>
    </row>
    <row r="66" spans="1:11" ht="30.75" thickTop="1">
      <c r="F66" s="136" t="s">
        <v>287</v>
      </c>
      <c r="G66" s="154">
        <v>2319.9</v>
      </c>
      <c r="H66" s="155">
        <v>1036.7</v>
      </c>
      <c r="I66" s="139">
        <v>44.7</v>
      </c>
      <c r="J66" s="150"/>
    </row>
    <row r="67" spans="1:11" ht="30">
      <c r="F67" s="136" t="s">
        <v>288</v>
      </c>
      <c r="G67" s="154">
        <v>2258.4</v>
      </c>
      <c r="H67" s="155">
        <v>701.4</v>
      </c>
      <c r="I67" s="139">
        <v>31.1</v>
      </c>
      <c r="J67" s="150"/>
    </row>
    <row r="68" spans="1:11" ht="15">
      <c r="F68" s="136" t="s">
        <v>289</v>
      </c>
      <c r="G68" s="154">
        <v>2251.9</v>
      </c>
      <c r="H68" s="155">
        <v>41</v>
      </c>
      <c r="I68" s="139">
        <v>1.8</v>
      </c>
      <c r="J68" s="150"/>
    </row>
    <row r="69" spans="1:11" ht="15">
      <c r="F69" s="136" t="s">
        <v>38</v>
      </c>
      <c r="G69" s="154">
        <v>2158.5</v>
      </c>
      <c r="H69" s="155">
        <v>1766.2</v>
      </c>
      <c r="I69" s="139">
        <v>81.8</v>
      </c>
      <c r="J69" s="150">
        <f t="shared" ref="J69:J106" si="10">VLOOKUP(G69,$B$5:$C$65,2,FALSE)</f>
        <v>1766.2</v>
      </c>
      <c r="K69" s="150">
        <f>+H69-J69</f>
        <v>0</v>
      </c>
    </row>
    <row r="70" spans="1:11" ht="30">
      <c r="F70" s="136" t="s">
        <v>290</v>
      </c>
      <c r="G70" s="154">
        <v>2148.1</v>
      </c>
      <c r="H70" s="155">
        <v>640.9</v>
      </c>
      <c r="I70" s="139">
        <v>29.8</v>
      </c>
      <c r="J70" s="150"/>
    </row>
    <row r="71" spans="1:11" ht="15">
      <c r="F71" s="136" t="s">
        <v>291</v>
      </c>
      <c r="G71" s="154">
        <v>2111.5</v>
      </c>
      <c r="H71" s="155">
        <v>1290.2</v>
      </c>
      <c r="I71" s="139">
        <v>61.1</v>
      </c>
      <c r="J71" s="150"/>
    </row>
    <row r="72" spans="1:11" ht="15">
      <c r="F72" s="136" t="s">
        <v>292</v>
      </c>
      <c r="G72" s="154">
        <v>2050.9</v>
      </c>
      <c r="H72" s="155">
        <v>724.2</v>
      </c>
      <c r="I72" s="139">
        <v>35.299999999999997</v>
      </c>
      <c r="J72" s="150"/>
    </row>
    <row r="73" spans="1:11" ht="30">
      <c r="F73" s="136" t="s">
        <v>293</v>
      </c>
      <c r="G73" s="154">
        <v>2000</v>
      </c>
      <c r="H73" s="155">
        <v>2000</v>
      </c>
      <c r="I73" s="139">
        <v>100</v>
      </c>
      <c r="J73" s="150"/>
    </row>
    <row r="74" spans="1:11" ht="15">
      <c r="F74" s="136" t="s">
        <v>294</v>
      </c>
      <c r="G74" s="154">
        <v>1853.6</v>
      </c>
      <c r="H74" s="155">
        <v>767</v>
      </c>
      <c r="I74" s="139">
        <v>41.4</v>
      </c>
      <c r="J74" s="150"/>
    </row>
    <row r="75" spans="1:11" ht="15">
      <c r="F75" s="136" t="s">
        <v>295</v>
      </c>
      <c r="G75" s="154">
        <v>1843.6</v>
      </c>
      <c r="H75" s="155">
        <v>724.7</v>
      </c>
      <c r="I75" s="139">
        <v>39.299999999999997</v>
      </c>
      <c r="J75" s="150"/>
    </row>
    <row r="76" spans="1:11" ht="15">
      <c r="F76" s="136" t="s">
        <v>296</v>
      </c>
      <c r="G76" s="154">
        <v>1830.9</v>
      </c>
      <c r="H76" s="155">
        <v>1215</v>
      </c>
      <c r="I76" s="139">
        <v>66.400000000000006</v>
      </c>
      <c r="J76" s="150"/>
    </row>
    <row r="77" spans="1:11" ht="15">
      <c r="F77" s="136" t="s">
        <v>297</v>
      </c>
      <c r="G77" s="154">
        <v>1820</v>
      </c>
      <c r="H77" s="155">
        <v>1763.1</v>
      </c>
      <c r="I77" s="139">
        <v>96.9</v>
      </c>
      <c r="J77" s="150"/>
    </row>
    <row r="78" spans="1:11" ht="30">
      <c r="F78" s="136" t="s">
        <v>298</v>
      </c>
      <c r="G78" s="154">
        <v>1803.8</v>
      </c>
      <c r="H78" s="155">
        <v>790.2</v>
      </c>
      <c r="I78" s="139">
        <v>43.8</v>
      </c>
      <c r="J78" s="150"/>
    </row>
    <row r="79" spans="1:11" ht="15">
      <c r="F79" s="136" t="s">
        <v>299</v>
      </c>
      <c r="G79" s="154">
        <v>1800</v>
      </c>
      <c r="H79" s="155">
        <v>13.7</v>
      </c>
      <c r="I79" s="139">
        <v>0.8</v>
      </c>
      <c r="J79" s="150"/>
    </row>
    <row r="80" spans="1:11" ht="30">
      <c r="F80" s="136" t="s">
        <v>300</v>
      </c>
      <c r="G80" s="154">
        <v>1796</v>
      </c>
      <c r="H80" s="155">
        <v>1796</v>
      </c>
      <c r="I80" s="139">
        <v>100</v>
      </c>
      <c r="J80" s="150">
        <f t="shared" si="10"/>
        <v>1796</v>
      </c>
      <c r="K80" s="150">
        <f>+H80-J80</f>
        <v>0</v>
      </c>
    </row>
    <row r="81" spans="6:11" ht="30">
      <c r="F81" s="136" t="s">
        <v>301</v>
      </c>
      <c r="G81" s="154">
        <v>1722</v>
      </c>
      <c r="H81" s="155">
        <v>1500.1</v>
      </c>
      <c r="I81" s="139">
        <v>87.1</v>
      </c>
      <c r="J81" s="150"/>
    </row>
    <row r="82" spans="6:11" ht="30">
      <c r="F82" s="136" t="s">
        <v>302</v>
      </c>
      <c r="G82" s="154">
        <v>1713.9</v>
      </c>
      <c r="H82" s="155">
        <v>814.4</v>
      </c>
      <c r="I82" s="139">
        <v>47.5</v>
      </c>
      <c r="J82" s="150"/>
    </row>
    <row r="83" spans="6:11" ht="15">
      <c r="F83" s="136" t="s">
        <v>46</v>
      </c>
      <c r="G83" s="154">
        <v>1700</v>
      </c>
      <c r="H83" s="155">
        <v>1647</v>
      </c>
      <c r="I83" s="139">
        <v>96.9</v>
      </c>
      <c r="J83" s="150">
        <f t="shared" si="10"/>
        <v>1647</v>
      </c>
      <c r="K83" s="150">
        <f>+H83-J83</f>
        <v>0</v>
      </c>
    </row>
    <row r="84" spans="6:11" ht="15">
      <c r="F84" s="136" t="s">
        <v>303</v>
      </c>
      <c r="G84" s="154">
        <v>1628.5</v>
      </c>
      <c r="H84" s="155">
        <v>27.6</v>
      </c>
      <c r="I84" s="139">
        <v>1.7</v>
      </c>
      <c r="J84" s="150"/>
    </row>
    <row r="85" spans="6:11" ht="15">
      <c r="F85" s="136" t="s">
        <v>304</v>
      </c>
      <c r="G85" s="154">
        <v>1600</v>
      </c>
      <c r="H85" s="155">
        <v>1069.5999999999999</v>
      </c>
      <c r="I85" s="139">
        <v>66.8</v>
      </c>
      <c r="J85" s="150"/>
    </row>
    <row r="86" spans="6:11" ht="15">
      <c r="F86" s="136" t="s">
        <v>305</v>
      </c>
      <c r="G86" s="154">
        <v>1551.8</v>
      </c>
      <c r="H86" s="155">
        <v>1.4</v>
      </c>
      <c r="I86" s="139">
        <v>0.1</v>
      </c>
      <c r="J86" s="150"/>
    </row>
    <row r="87" spans="6:11" ht="15">
      <c r="F87" s="136" t="s">
        <v>306</v>
      </c>
      <c r="G87" s="154">
        <v>1512.4</v>
      </c>
      <c r="H87" s="155">
        <v>1080.2</v>
      </c>
      <c r="I87" s="139">
        <v>71.400000000000006</v>
      </c>
      <c r="J87" s="150">
        <f t="shared" si="10"/>
        <v>1080.2</v>
      </c>
      <c r="K87" s="150">
        <f>+H87-J87</f>
        <v>0</v>
      </c>
    </row>
    <row r="88" spans="6:11" ht="15">
      <c r="F88" s="136" t="s">
        <v>307</v>
      </c>
      <c r="G88" s="154">
        <v>1500.8</v>
      </c>
      <c r="H88" s="155">
        <v>701.8</v>
      </c>
      <c r="I88" s="139">
        <v>46.8</v>
      </c>
      <c r="J88" s="150"/>
    </row>
    <row r="89" spans="6:11" ht="15">
      <c r="F89" s="136" t="s">
        <v>308</v>
      </c>
      <c r="G89" s="154">
        <v>1492.9</v>
      </c>
      <c r="H89" s="155">
        <v>555.20000000000005</v>
      </c>
      <c r="I89" s="139">
        <v>37.200000000000003</v>
      </c>
      <c r="J89" s="150"/>
    </row>
    <row r="90" spans="6:11" ht="15">
      <c r="F90" s="136" t="s">
        <v>309</v>
      </c>
      <c r="G90" s="154">
        <v>1476.3</v>
      </c>
      <c r="H90" s="155">
        <v>1437.5</v>
      </c>
      <c r="I90" s="139">
        <v>97.4</v>
      </c>
      <c r="J90" s="150"/>
    </row>
    <row r="91" spans="6:11" ht="15">
      <c r="F91" s="136" t="s">
        <v>310</v>
      </c>
      <c r="G91" s="154">
        <v>1475.1</v>
      </c>
      <c r="H91" s="155">
        <v>151.1</v>
      </c>
      <c r="I91" s="139">
        <v>10.199999999999999</v>
      </c>
      <c r="J91" s="150">
        <f t="shared" si="10"/>
        <v>151.1</v>
      </c>
      <c r="K91" s="150">
        <f>+H91-J91</f>
        <v>0</v>
      </c>
    </row>
    <row r="92" spans="6:11" ht="15">
      <c r="F92" s="136" t="s">
        <v>311</v>
      </c>
      <c r="G92" s="154">
        <v>1353.8</v>
      </c>
      <c r="H92" s="155">
        <v>535.20000000000005</v>
      </c>
      <c r="I92" s="139">
        <v>39.5</v>
      </c>
      <c r="J92" s="150"/>
    </row>
    <row r="93" spans="6:11" ht="30">
      <c r="F93" s="136" t="s">
        <v>312</v>
      </c>
      <c r="G93" s="154">
        <v>1341</v>
      </c>
      <c r="H93" s="155">
        <v>1391</v>
      </c>
      <c r="I93" s="139">
        <v>103.7</v>
      </c>
      <c r="J93" s="150">
        <f t="shared" si="10"/>
        <v>1391</v>
      </c>
      <c r="K93" s="150">
        <f>+H93-J93</f>
        <v>0</v>
      </c>
    </row>
    <row r="94" spans="6:11" ht="15">
      <c r="F94" s="136" t="s">
        <v>313</v>
      </c>
      <c r="G94" s="154">
        <v>1294.5</v>
      </c>
      <c r="H94" s="155">
        <v>467.3</v>
      </c>
      <c r="I94" s="139">
        <v>36.1</v>
      </c>
      <c r="J94" s="150"/>
    </row>
    <row r="95" spans="6:11" ht="30">
      <c r="F95" s="136" t="s">
        <v>314</v>
      </c>
      <c r="G95" s="154">
        <v>1207.5999999999999</v>
      </c>
      <c r="H95" s="155">
        <v>507.6</v>
      </c>
      <c r="I95" s="139">
        <v>42</v>
      </c>
      <c r="J95" s="150"/>
    </row>
    <row r="96" spans="6:11" ht="15">
      <c r="F96" s="136" t="s">
        <v>315</v>
      </c>
      <c r="G96" s="154">
        <v>1194</v>
      </c>
      <c r="H96" s="155">
        <v>354.1</v>
      </c>
      <c r="I96" s="139">
        <v>29.7</v>
      </c>
      <c r="J96" s="150"/>
    </row>
    <row r="97" spans="6:11" ht="15">
      <c r="F97" s="136" t="s">
        <v>316</v>
      </c>
      <c r="G97" s="154">
        <v>1182.2</v>
      </c>
      <c r="H97" s="155">
        <v>220.4</v>
      </c>
      <c r="I97" s="139">
        <v>18.600000000000001</v>
      </c>
      <c r="J97" s="150"/>
    </row>
    <row r="98" spans="6:11" ht="15">
      <c r="F98" s="136" t="s">
        <v>317</v>
      </c>
      <c r="G98" s="154">
        <v>1155</v>
      </c>
      <c r="H98" s="155">
        <v>1359.1</v>
      </c>
      <c r="I98" s="139">
        <v>117.7</v>
      </c>
      <c r="J98" s="150"/>
    </row>
    <row r="99" spans="6:11" ht="15">
      <c r="F99" s="136" t="s">
        <v>59</v>
      </c>
      <c r="G99" s="154">
        <v>1141.4000000000001</v>
      </c>
      <c r="H99" s="155">
        <v>605.29999999999995</v>
      </c>
      <c r="I99" s="139">
        <v>53</v>
      </c>
      <c r="J99" s="150"/>
    </row>
    <row r="100" spans="6:11" ht="15">
      <c r="F100" s="136" t="s">
        <v>318</v>
      </c>
      <c r="G100" s="154">
        <v>1106.5</v>
      </c>
      <c r="H100" s="155">
        <v>333.5</v>
      </c>
      <c r="I100" s="139">
        <v>30.1</v>
      </c>
      <c r="J100" s="150"/>
    </row>
    <row r="101" spans="6:11" ht="30">
      <c r="F101" s="136" t="s">
        <v>319</v>
      </c>
      <c r="G101" s="154">
        <v>1100</v>
      </c>
      <c r="H101" s="155">
        <v>0</v>
      </c>
      <c r="I101" s="139">
        <v>0</v>
      </c>
      <c r="J101" s="150"/>
    </row>
    <row r="102" spans="6:11" ht="15">
      <c r="F102" s="136" t="s">
        <v>320</v>
      </c>
      <c r="G102" s="154">
        <v>1256.7</v>
      </c>
      <c r="H102" s="155">
        <v>1230.4000000000001</v>
      </c>
      <c r="I102" s="139">
        <v>97.9</v>
      </c>
      <c r="J102" s="150"/>
    </row>
    <row r="103" spans="6:11" ht="15">
      <c r="F103" s="136" t="s">
        <v>321</v>
      </c>
      <c r="G103" s="154">
        <v>1050</v>
      </c>
      <c r="H103" s="155">
        <v>1050</v>
      </c>
      <c r="I103" s="139">
        <v>100</v>
      </c>
      <c r="J103" s="150">
        <f t="shared" si="10"/>
        <v>1050</v>
      </c>
      <c r="K103" s="150">
        <f>+H103-J103</f>
        <v>0</v>
      </c>
    </row>
    <row r="104" spans="6:11" ht="15">
      <c r="F104" s="136" t="s">
        <v>322</v>
      </c>
      <c r="G104" s="154">
        <v>1048.9000000000001</v>
      </c>
      <c r="H104" s="155">
        <v>504.2</v>
      </c>
      <c r="I104" s="139">
        <v>48.1</v>
      </c>
      <c r="J104" s="150"/>
    </row>
    <row r="105" spans="6:11" ht="15">
      <c r="F105" s="136" t="s">
        <v>323</v>
      </c>
      <c r="G105" s="154">
        <v>1010.4</v>
      </c>
      <c r="H105" s="155">
        <v>446.4</v>
      </c>
      <c r="I105" s="139">
        <v>44.2</v>
      </c>
      <c r="J105" s="150"/>
    </row>
    <row r="106" spans="6:11" ht="15">
      <c r="F106" s="136" t="s">
        <v>86</v>
      </c>
      <c r="G106" s="154">
        <v>1005</v>
      </c>
      <c r="H106" s="155">
        <v>715.6</v>
      </c>
      <c r="I106" s="139">
        <v>71.2</v>
      </c>
      <c r="J106" s="150">
        <f t="shared" si="10"/>
        <v>715.6</v>
      </c>
      <c r="K106" s="150">
        <f>+H106-J106</f>
        <v>0</v>
      </c>
    </row>
    <row r="107" spans="6:11" ht="30">
      <c r="F107" s="136" t="s">
        <v>324</v>
      </c>
      <c r="G107" s="154">
        <v>1000.1</v>
      </c>
      <c r="H107" s="155">
        <v>599.79999999999995</v>
      </c>
      <c r="I107" s="139">
        <v>60</v>
      </c>
      <c r="J107" s="150"/>
    </row>
    <row r="108" spans="6:11" ht="18" thickBot="1">
      <c r="F108" s="143" t="s">
        <v>328</v>
      </c>
      <c r="G108" s="158">
        <v>65043.3</v>
      </c>
      <c r="H108" s="159">
        <v>30227.3</v>
      </c>
      <c r="I108" s="144">
        <v>46.5</v>
      </c>
      <c r="J108" s="15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Resumen</vt:lpstr>
      <vt:lpstr>Anexo</vt:lpstr>
      <vt:lpstr>Hoja2</vt:lpstr>
      <vt:lpstr>Hoja1</vt:lpstr>
      <vt:lpstr>Anexo!Área_de_impresión</vt:lpstr>
      <vt:lpstr>Resumen!Área_de_impresión</vt:lpstr>
      <vt:lpstr>Anexo!Títulos_a_imprimir</vt:lpstr>
      <vt:lpstr>Resumen!Títulos_a_imprimir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socorro_elizalde</dc:creator>
  <cp:lastModifiedBy>sirenia_antolin</cp:lastModifiedBy>
  <cp:lastPrinted>2012-07-23T23:47:05Z</cp:lastPrinted>
  <dcterms:created xsi:type="dcterms:W3CDTF">2009-03-18T18:06:55Z</dcterms:created>
  <dcterms:modified xsi:type="dcterms:W3CDTF">2012-08-01T01:01:54Z</dcterms:modified>
</cp:coreProperties>
</file>