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12240" windowHeight="4965" firstSheet="1" activeTab="1"/>
  </bookViews>
  <sheets>
    <sheet name="Hoja2" sheetId="2" state="hidden" r:id="rId1"/>
    <sheet name="COMP PESOS" sheetId="34" r:id="rId2"/>
    <sheet name="COMP DIR COND (PESOS) " sheetId="20" r:id="rId3"/>
    <sheet name="2011" sheetId="30" state="hidden" r:id="rId4"/>
    <sheet name="2012" sheetId="29" state="hidden" r:id="rId5"/>
    <sheet name="Compromisos 3er Trim." sheetId="24" state="hidden" r:id="rId6"/>
    <sheet name="Hoja1" sheetId="25" state="hidden" r:id="rId7"/>
    <sheet name="Envío" sheetId="22" state="hidden" r:id="rId8"/>
    <sheet name="Pasivo Total" sheetId="28" state="hidden" r:id="rId9"/>
    <sheet name="Hoja4" sheetId="32" state="hidden" r:id="rId10"/>
  </sheets>
  <externalReferences>
    <externalReference r:id="rId11"/>
  </externalReferences>
  <definedNames>
    <definedName name="_Ene2001" localSheetId="2">#REF!</definedName>
    <definedName name="_Ene2001" localSheetId="1">#REF!</definedName>
    <definedName name="_TC2001" localSheetId="2">#REF!</definedName>
    <definedName name="_TC2001" localSheetId="1">#REF!</definedName>
    <definedName name="_tdc20012">'[1]Tipos de Cambio'!$C$4</definedName>
    <definedName name="_xlnm.Print_Area" localSheetId="2">'COMP DIR COND (PESOS) '!$B$1:$M$263</definedName>
    <definedName name="_xlnm.Print_Area" localSheetId="1">'COMP PESOS'!$B$1:$N$221</definedName>
    <definedName name="_xlnm.Print_Titles" localSheetId="2">'COMP DIR COND (PESOS) '!$1:$9</definedName>
    <definedName name="_xlnm.Print_Titles" localSheetId="1">'COMP PESOS'!$1:$8</definedName>
  </definedNames>
  <calcPr calcId="145621"/>
</workbook>
</file>

<file path=xl/calcChain.xml><?xml version="1.0" encoding="utf-8"?>
<calcChain xmlns="http://schemas.openxmlformats.org/spreadsheetml/2006/main">
  <c r="D2" i="28" l="1"/>
  <c r="M8" i="32" l="1"/>
  <c r="L8" i="32"/>
  <c r="K8" i="32"/>
  <c r="J8" i="32"/>
  <c r="I8" i="32"/>
  <c r="H8" i="32"/>
  <c r="G8" i="32"/>
  <c r="F8" i="32"/>
  <c r="E8" i="32"/>
  <c r="D8" i="32"/>
  <c r="C8" i="32"/>
  <c r="M7" i="32"/>
  <c r="L7" i="32"/>
  <c r="K7" i="32"/>
  <c r="J7" i="32"/>
  <c r="I7" i="32"/>
  <c r="H7" i="32"/>
  <c r="G7" i="32"/>
  <c r="F7" i="32"/>
  <c r="E7" i="32"/>
  <c r="D7" i="32"/>
  <c r="C7" i="32"/>
  <c r="F280" i="30"/>
  <c r="F279" i="30"/>
  <c r="F278" i="30"/>
  <c r="F277" i="30"/>
  <c r="F276" i="30"/>
  <c r="F275" i="30"/>
  <c r="F274" i="30"/>
  <c r="F273" i="30"/>
  <c r="F272" i="30"/>
  <c r="F271" i="30"/>
  <c r="F270" i="30"/>
  <c r="F269" i="30"/>
  <c r="F268" i="30"/>
  <c r="F267" i="30"/>
  <c r="F266" i="30"/>
  <c r="F265" i="30"/>
  <c r="F264" i="30"/>
  <c r="F263" i="30"/>
  <c r="F262" i="30"/>
  <c r="F261" i="30"/>
  <c r="F260" i="30"/>
  <c r="F259" i="30"/>
  <c r="F258" i="30"/>
  <c r="F257" i="30"/>
  <c r="F256" i="30"/>
  <c r="F255" i="30"/>
  <c r="F254" i="30"/>
  <c r="F253" i="30"/>
  <c r="F252" i="30"/>
  <c r="F251" i="30"/>
  <c r="F250" i="30"/>
  <c r="F249" i="30"/>
  <c r="F248" i="30"/>
  <c r="F247" i="30"/>
  <c r="F246" i="30"/>
  <c r="F244" i="30"/>
  <c r="F243" i="30"/>
  <c r="F242" i="30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F273" i="29"/>
  <c r="F272" i="29"/>
  <c r="F271" i="29"/>
  <c r="F270" i="29"/>
  <c r="F269" i="29"/>
  <c r="F268" i="29"/>
  <c r="F267" i="29"/>
  <c r="F266" i="29"/>
  <c r="F265" i="29"/>
  <c r="F264" i="29"/>
  <c r="F263" i="29"/>
  <c r="F262" i="29"/>
  <c r="F261" i="29"/>
  <c r="F260" i="29"/>
  <c r="F259" i="29"/>
  <c r="F258" i="29"/>
  <c r="F257" i="29"/>
  <c r="F256" i="29"/>
  <c r="F255" i="29"/>
  <c r="F254" i="29"/>
  <c r="F251" i="29"/>
  <c r="F250" i="29"/>
  <c r="F249" i="29"/>
  <c r="F248" i="29"/>
  <c r="F247" i="29"/>
  <c r="F246" i="29"/>
  <c r="F245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R209" i="22" l="1"/>
  <c r="R208" i="22"/>
  <c r="R207" i="22"/>
  <c r="R206" i="22"/>
  <c r="R205" i="22"/>
  <c r="R204" i="22"/>
  <c r="R203" i="22"/>
  <c r="R202" i="22"/>
  <c r="R201" i="22"/>
  <c r="R200" i="22"/>
  <c r="R199" i="22"/>
  <c r="R198" i="22"/>
  <c r="R197" i="22"/>
  <c r="R196" i="22"/>
  <c r="R195" i="22"/>
  <c r="R194" i="22"/>
  <c r="R193" i="22"/>
  <c r="R192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77" i="22"/>
  <c r="R176" i="22"/>
  <c r="R175" i="22"/>
  <c r="R174" i="22"/>
  <c r="R173" i="22"/>
  <c r="R172" i="22"/>
  <c r="R171" i="22"/>
  <c r="R170" i="22"/>
  <c r="R169" i="22"/>
  <c r="R168" i="22"/>
  <c r="R167" i="22"/>
  <c r="R166" i="22"/>
  <c r="R165" i="22"/>
  <c r="R164" i="22"/>
  <c r="R163" i="22"/>
  <c r="R162" i="22"/>
  <c r="R161" i="22"/>
  <c r="R160" i="22"/>
  <c r="R159" i="22"/>
  <c r="R158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G167" i="22" l="1"/>
  <c r="G209" i="22" l="1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69" i="22"/>
  <c r="H169" i="22" s="1"/>
  <c r="G168" i="22"/>
  <c r="H168" i="22" s="1"/>
  <c r="H167" i="22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D209" i="22" l="1"/>
  <c r="E209" i="22" s="1"/>
  <c r="D208" i="22"/>
  <c r="E208" i="22" s="1"/>
  <c r="D207" i="22"/>
  <c r="E207" i="22" s="1"/>
  <c r="D206" i="22"/>
  <c r="E206" i="22" s="1"/>
  <c r="D205" i="22"/>
  <c r="E205" i="22" s="1"/>
  <c r="D204" i="22"/>
  <c r="E204" i="22" s="1"/>
  <c r="D203" i="22"/>
  <c r="E203" i="22" s="1"/>
  <c r="D202" i="22"/>
  <c r="E202" i="22" s="1"/>
  <c r="D201" i="22"/>
  <c r="E201" i="22" s="1"/>
  <c r="D200" i="22"/>
  <c r="E200" i="22" s="1"/>
  <c r="D199" i="22"/>
  <c r="E199" i="22" s="1"/>
  <c r="D198" i="22"/>
  <c r="E198" i="22" s="1"/>
  <c r="D197" i="22"/>
  <c r="E197" i="22" s="1"/>
  <c r="D196" i="22"/>
  <c r="E196" i="22" s="1"/>
  <c r="D195" i="22"/>
  <c r="E195" i="22" s="1"/>
  <c r="D194" i="22"/>
  <c r="E194" i="22" s="1"/>
  <c r="D193" i="22"/>
  <c r="E193" i="22" s="1"/>
  <c r="D192" i="22"/>
  <c r="E192" i="22" s="1"/>
  <c r="D191" i="22"/>
  <c r="E191" i="22" s="1"/>
  <c r="D190" i="22"/>
  <c r="E190" i="22" s="1"/>
  <c r="D189" i="22"/>
  <c r="E189" i="22" s="1"/>
  <c r="D188" i="22"/>
  <c r="E188" i="22" s="1"/>
  <c r="D187" i="22"/>
  <c r="E187" i="22" s="1"/>
  <c r="D186" i="22"/>
  <c r="E186" i="22" s="1"/>
  <c r="D185" i="22"/>
  <c r="E185" i="22" s="1"/>
  <c r="D184" i="22"/>
  <c r="E184" i="22" s="1"/>
  <c r="D183" i="22"/>
  <c r="E183" i="22" s="1"/>
  <c r="D182" i="22"/>
  <c r="E182" i="22" s="1"/>
  <c r="D181" i="22"/>
  <c r="E181" i="22" s="1"/>
  <c r="D180" i="22"/>
  <c r="E180" i="22" s="1"/>
  <c r="D179" i="22"/>
  <c r="E179" i="22" s="1"/>
  <c r="D178" i="22"/>
  <c r="E178" i="22" s="1"/>
  <c r="D177" i="22"/>
  <c r="E177" i="22" s="1"/>
  <c r="D176" i="22"/>
  <c r="E176" i="22" s="1"/>
  <c r="D175" i="22"/>
  <c r="E175" i="22" s="1"/>
  <c r="D174" i="22"/>
  <c r="E174" i="22" s="1"/>
  <c r="D173" i="22"/>
  <c r="E173" i="22" s="1"/>
  <c r="D167" i="22"/>
  <c r="E167" i="22" s="1"/>
  <c r="D166" i="22"/>
  <c r="E166" i="22" s="1"/>
  <c r="D164" i="22"/>
  <c r="E164" i="22" s="1"/>
  <c r="D169" i="22"/>
  <c r="E169" i="22" s="1"/>
  <c r="D168" i="22"/>
  <c r="E168" i="22" s="1"/>
  <c r="D165" i="22"/>
  <c r="E165" i="22" s="1"/>
  <c r="D163" i="22"/>
  <c r="E163" i="22" s="1"/>
  <c r="D162" i="22"/>
  <c r="E162" i="22" s="1"/>
  <c r="D161" i="22"/>
  <c r="E161" i="22" s="1"/>
  <c r="D160" i="22"/>
  <c r="E160" i="22" s="1"/>
  <c r="D159" i="22"/>
  <c r="E159" i="22" s="1"/>
  <c r="D158" i="22"/>
  <c r="E158" i="22" s="1"/>
  <c r="D157" i="22"/>
  <c r="E157" i="22" s="1"/>
  <c r="D156" i="22"/>
  <c r="E156" i="22" s="1"/>
  <c r="D155" i="22"/>
  <c r="E155" i="22" s="1"/>
  <c r="D154" i="22"/>
  <c r="E154" i="22" s="1"/>
  <c r="D153" i="22"/>
  <c r="E153" i="22" s="1"/>
  <c r="D152" i="22"/>
  <c r="E152" i="22" s="1"/>
  <c r="D151" i="22"/>
  <c r="E151" i="22" s="1"/>
  <c r="D150" i="22"/>
  <c r="E150" i="22" s="1"/>
  <c r="D149" i="22"/>
  <c r="E149" i="22" s="1"/>
  <c r="D148" i="22"/>
  <c r="E148" i="22" s="1"/>
  <c r="D147" i="22"/>
  <c r="E147" i="22" s="1"/>
  <c r="D146" i="22"/>
  <c r="E146" i="22" s="1"/>
  <c r="D145" i="22"/>
  <c r="E145" i="22" s="1"/>
  <c r="D144" i="22"/>
  <c r="E144" i="22" s="1"/>
  <c r="D143" i="22"/>
  <c r="E143" i="22" s="1"/>
  <c r="D142" i="22"/>
  <c r="E142" i="22" s="1"/>
  <c r="D141" i="22"/>
  <c r="E141" i="22" s="1"/>
  <c r="D140" i="22"/>
  <c r="E140" i="22" s="1"/>
  <c r="D139" i="22"/>
  <c r="E139" i="22" s="1"/>
  <c r="D138" i="22"/>
  <c r="E138" i="22" s="1"/>
  <c r="D137" i="22"/>
  <c r="E137" i="22" s="1"/>
  <c r="D136" i="22"/>
  <c r="E136" i="22" s="1"/>
  <c r="D135" i="22"/>
  <c r="E135" i="22" s="1"/>
  <c r="D134" i="22"/>
  <c r="E134" i="22" s="1"/>
  <c r="D133" i="22"/>
  <c r="E133" i="22" s="1"/>
  <c r="D132" i="22"/>
  <c r="E132" i="22" s="1"/>
  <c r="D131" i="22"/>
  <c r="E131" i="22" s="1"/>
  <c r="D130" i="22"/>
  <c r="E130" i="22" s="1"/>
  <c r="D129" i="22"/>
  <c r="E129" i="22" s="1"/>
  <c r="D128" i="22"/>
  <c r="E128" i="22" s="1"/>
  <c r="D127" i="22"/>
  <c r="E127" i="22" s="1"/>
  <c r="D126" i="22"/>
  <c r="E126" i="22" s="1"/>
  <c r="D125" i="22"/>
  <c r="E125" i="22" s="1"/>
  <c r="D124" i="22"/>
  <c r="E124" i="22" s="1"/>
  <c r="D123" i="22"/>
  <c r="E123" i="22" s="1"/>
  <c r="D122" i="22"/>
  <c r="E122" i="22" s="1"/>
  <c r="D121" i="22"/>
  <c r="E121" i="22" s="1"/>
  <c r="D120" i="22"/>
  <c r="E120" i="22" s="1"/>
  <c r="D119" i="22"/>
  <c r="E119" i="22" s="1"/>
  <c r="D118" i="22"/>
  <c r="E118" i="22" s="1"/>
  <c r="D117" i="22"/>
  <c r="E117" i="22" s="1"/>
  <c r="D116" i="22"/>
  <c r="E116" i="22" s="1"/>
  <c r="D115" i="22"/>
  <c r="E115" i="22" s="1"/>
  <c r="D114" i="22"/>
  <c r="E114" i="22" s="1"/>
  <c r="D113" i="22"/>
  <c r="E113" i="22" s="1"/>
  <c r="D112" i="22"/>
  <c r="E112" i="22" s="1"/>
  <c r="D111" i="22"/>
  <c r="E111" i="22" s="1"/>
  <c r="D110" i="22"/>
  <c r="E110" i="22" s="1"/>
  <c r="D109" i="22"/>
  <c r="E109" i="22" s="1"/>
  <c r="D108" i="22"/>
  <c r="E108" i="22" s="1"/>
  <c r="D107" i="22"/>
  <c r="E107" i="22" s="1"/>
  <c r="D106" i="22"/>
  <c r="E106" i="22" s="1"/>
  <c r="D105" i="22"/>
  <c r="E105" i="22" s="1"/>
  <c r="D104" i="22"/>
  <c r="E104" i="22" s="1"/>
  <c r="D103" i="22"/>
  <c r="E103" i="22" s="1"/>
  <c r="D102" i="22"/>
  <c r="E102" i="22" s="1"/>
  <c r="D101" i="22"/>
  <c r="E101" i="22" s="1"/>
  <c r="D100" i="22"/>
  <c r="E100" i="22" s="1"/>
  <c r="D99" i="22"/>
  <c r="E99" i="22" s="1"/>
  <c r="D98" i="22"/>
  <c r="E98" i="22" s="1"/>
  <c r="D97" i="22"/>
  <c r="E97" i="22" s="1"/>
  <c r="D96" i="22"/>
  <c r="E96" i="22" s="1"/>
  <c r="D95" i="22"/>
  <c r="E95" i="22" s="1"/>
  <c r="D94" i="22"/>
  <c r="E94" i="22" s="1"/>
  <c r="D93" i="22"/>
  <c r="E93" i="22" s="1"/>
  <c r="D92" i="22"/>
  <c r="E92" i="22" s="1"/>
  <c r="D91" i="22"/>
  <c r="E91" i="22" s="1"/>
  <c r="D90" i="22"/>
  <c r="E90" i="22" s="1"/>
  <c r="D89" i="22"/>
  <c r="E89" i="22" s="1"/>
  <c r="D88" i="22"/>
  <c r="E88" i="22" s="1"/>
  <c r="D87" i="22"/>
  <c r="E87" i="22" s="1"/>
  <c r="D86" i="22"/>
  <c r="E86" i="22" s="1"/>
  <c r="D85" i="22"/>
  <c r="E85" i="22" s="1"/>
  <c r="D84" i="22"/>
  <c r="E84" i="22" s="1"/>
  <c r="D83" i="22"/>
  <c r="E83" i="22" s="1"/>
  <c r="D82" i="22"/>
  <c r="E82" i="22" s="1"/>
  <c r="D81" i="22"/>
  <c r="E81" i="22" s="1"/>
  <c r="D80" i="22"/>
  <c r="E80" i="22" s="1"/>
  <c r="D79" i="22"/>
  <c r="E79" i="22" s="1"/>
  <c r="D78" i="22"/>
  <c r="E78" i="22" s="1"/>
  <c r="D77" i="22"/>
  <c r="E77" i="22" s="1"/>
  <c r="D76" i="22"/>
  <c r="E76" i="22" s="1"/>
  <c r="D75" i="22"/>
  <c r="E75" i="22" s="1"/>
  <c r="D74" i="22"/>
  <c r="E74" i="22" s="1"/>
  <c r="D73" i="22"/>
  <c r="E73" i="22" s="1"/>
  <c r="D72" i="22"/>
  <c r="E72" i="22" s="1"/>
  <c r="D71" i="22"/>
  <c r="E71" i="22" s="1"/>
  <c r="D70" i="22"/>
  <c r="E70" i="22" s="1"/>
  <c r="D69" i="22"/>
  <c r="E69" i="22" s="1"/>
  <c r="D68" i="22"/>
  <c r="E68" i="22" s="1"/>
  <c r="D67" i="22"/>
  <c r="E67" i="22" s="1"/>
  <c r="D66" i="22"/>
  <c r="E66" i="22" s="1"/>
  <c r="D65" i="22"/>
  <c r="E65" i="22" s="1"/>
  <c r="D64" i="22"/>
  <c r="E64" i="22" s="1"/>
  <c r="D63" i="22"/>
  <c r="E63" i="22" s="1"/>
  <c r="D62" i="22"/>
  <c r="E62" i="22" s="1"/>
  <c r="D61" i="22"/>
  <c r="E61" i="22" s="1"/>
  <c r="D60" i="22"/>
  <c r="E60" i="22" s="1"/>
  <c r="D59" i="22"/>
  <c r="E59" i="22" s="1"/>
  <c r="D58" i="22"/>
  <c r="E58" i="22" s="1"/>
  <c r="D57" i="22"/>
  <c r="E57" i="22" s="1"/>
  <c r="D56" i="22"/>
  <c r="E56" i="22" s="1"/>
  <c r="D55" i="22"/>
  <c r="E55" i="22" s="1"/>
  <c r="D54" i="22"/>
  <c r="E54" i="22" s="1"/>
  <c r="D53" i="22"/>
  <c r="E53" i="22" s="1"/>
  <c r="D52" i="22"/>
  <c r="E52" i="22" s="1"/>
  <c r="D51" i="22"/>
  <c r="E51" i="22" s="1"/>
  <c r="D50" i="22"/>
  <c r="E50" i="22" s="1"/>
  <c r="D49" i="22"/>
  <c r="E49" i="22" s="1"/>
  <c r="D48" i="22"/>
  <c r="E48" i="22" s="1"/>
  <c r="D47" i="22"/>
  <c r="E47" i="22" s="1"/>
  <c r="D46" i="22"/>
  <c r="E46" i="22" s="1"/>
  <c r="D45" i="22"/>
  <c r="E45" i="22" s="1"/>
  <c r="D44" i="22"/>
  <c r="E44" i="22" s="1"/>
  <c r="D43" i="22"/>
  <c r="E43" i="22" s="1"/>
  <c r="D42" i="22"/>
  <c r="E42" i="22" s="1"/>
  <c r="D41" i="22"/>
  <c r="E41" i="22" s="1"/>
  <c r="D40" i="22"/>
  <c r="E40" i="22" s="1"/>
  <c r="D39" i="22"/>
  <c r="E39" i="22" s="1"/>
  <c r="D38" i="22"/>
  <c r="E38" i="22" s="1"/>
  <c r="D37" i="22"/>
  <c r="E37" i="22" s="1"/>
  <c r="D36" i="22"/>
  <c r="E36" i="22" s="1"/>
  <c r="D35" i="22"/>
  <c r="E35" i="22" s="1"/>
  <c r="D34" i="22"/>
  <c r="E34" i="22" s="1"/>
  <c r="D33" i="22"/>
  <c r="E33" i="22" s="1"/>
  <c r="D32" i="22"/>
  <c r="E32" i="22" s="1"/>
  <c r="D31" i="22"/>
  <c r="E31" i="22" s="1"/>
  <c r="D30" i="22"/>
  <c r="E30" i="22" s="1"/>
  <c r="D29" i="22"/>
  <c r="E29" i="22" s="1"/>
  <c r="D28" i="22"/>
  <c r="E28" i="22" s="1"/>
  <c r="D27" i="22"/>
  <c r="E27" i="22" s="1"/>
  <c r="D26" i="22"/>
  <c r="E26" i="22" s="1"/>
  <c r="D25" i="22"/>
  <c r="E25" i="22" s="1"/>
  <c r="D24" i="22"/>
  <c r="E24" i="22" s="1"/>
  <c r="D23" i="22"/>
  <c r="E23" i="22" s="1"/>
  <c r="D22" i="22"/>
  <c r="E22" i="22" s="1"/>
  <c r="D21" i="22"/>
  <c r="E21" i="22" s="1"/>
  <c r="D20" i="22"/>
  <c r="E20" i="22" s="1"/>
  <c r="D19" i="22"/>
  <c r="E19" i="22" s="1"/>
  <c r="D18" i="22"/>
  <c r="E18" i="22" s="1"/>
  <c r="D17" i="22"/>
  <c r="E17" i="22" s="1"/>
  <c r="D16" i="22"/>
  <c r="E16" i="22" s="1"/>
</calcChain>
</file>

<file path=xl/sharedStrings.xml><?xml version="1.0" encoding="utf-8"?>
<sst xmlns="http://schemas.openxmlformats.org/spreadsheetml/2006/main" count="3882" uniqueCount="1994">
  <si>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</si>
  <si>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</si>
  <si>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</si>
  <si>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</si>
  <si>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</si>
  <si>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</si>
  <si>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</si>
  <si>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</si>
  <si>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</si>
  <si>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</si>
  <si>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</si>
  <si>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</si>
  <si>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</si>
  <si>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</si>
  <si>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</si>
  <si>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</si>
  <si>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</si>
  <si>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</si>
  <si>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</si>
  <si>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</si>
  <si>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</si>
  <si>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</si>
  <si>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</si>
  <si>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</si>
  <si>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</si>
  <si>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</si>
  <si>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</si>
  <si>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</si>
  <si>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</si>
  <si>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</si>
  <si>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</si>
  <si>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</si>
  <si>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</si>
  <si>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</si>
  <si>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</si>
  <si>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</si>
  <si>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</si>
  <si>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</si>
  <si>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</si>
  <si>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</si>
  <si>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</si>
  <si>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</si>
  <si>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</si>
  <si>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</si>
  <si>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</si>
  <si>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</si>
  <si>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</si>
  <si>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</si>
  <si>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</si>
  <si>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</si>
  <si>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</si>
  <si>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</si>
  <si>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</si>
  <si>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</si>
  <si>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</si>
  <si>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</si>
  <si>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</si>
  <si>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</si>
  <si>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</si>
  <si>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</si>
  <si>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</si>
  <si>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</si>
  <si>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</si>
  <si>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</si>
  <si>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</si>
  <si>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</si>
  <si>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</si>
  <si>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</si>
  <si>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</si>
  <si>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</si>
  <si>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</si>
  <si>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</si>
  <si>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</si>
  <si>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</si>
  <si>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</si>
  <si>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</si>
  <si>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</si>
  <si>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</si>
  <si>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</si>
  <si>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</si>
  <si>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</si>
  <si>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</si>
  <si>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</si>
  <si>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</si>
  <si>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</si>
  <si>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</si>
  <si>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</si>
  <si>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</si>
  <si>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</si>
  <si>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</si>
  <si>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</si>
  <si>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</si>
  <si>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CT Puerto Libertad Unidades 2 y 3</t>
  </si>
  <si>
    <t>1116 Transformación del Noreste</t>
  </si>
  <si>
    <t>1120 Noroeste</t>
  </si>
  <si>
    <t>1122 Golfo Norte</t>
  </si>
  <si>
    <t>1123 Norte</t>
  </si>
  <si>
    <t>1127 Sureste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</si>
  <si>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</si>
  <si>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</si>
  <si>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</si>
  <si>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</si>
  <si>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</si>
  <si>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</si>
  <si>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</si>
  <si>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</si>
  <si>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</si>
  <si>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</si>
  <si>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</si>
  <si>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</si>
  <si>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</si>
  <si>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</si>
  <si>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</si>
  <si>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</si>
  <si>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</si>
  <si>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</si>
  <si>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</si>
  <si>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</si>
  <si>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</si>
  <si>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</si>
  <si>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</si>
  <si>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</si>
  <si>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</si>
  <si>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</si>
  <si>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</si>
  <si>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</si>
  <si>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</si>
  <si>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</si>
  <si>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</si>
  <si>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</si>
  <si>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</si>
  <si>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</si>
  <si>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</si>
  <si>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</si>
  <si>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</si>
  <si>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</si>
  <si>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</si>
  <si>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</si>
  <si>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</si>
  <si>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</si>
  <si>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</si>
  <si>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</si>
  <si>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</si>
  <si>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</si>
  <si>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</si>
  <si>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</si>
  <si>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</si>
  <si>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</si>
  <si>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</si>
  <si>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</si>
  <si>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</si>
  <si>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</si>
  <si>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</si>
  <si>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</si>
  <si>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</si>
  <si>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</si>
  <si>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</si>
  <si>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</si>
  <si>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</si>
  <si>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</si>
  <si>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</si>
  <si>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</si>
  <si>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</si>
  <si>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</si>
  <si>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</si>
  <si>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</si>
  <si>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</si>
  <si>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</si>
  <si>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</si>
  <si>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</si>
  <si>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</si>
  <si>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</si>
  <si>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</si>
  <si>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</si>
  <si>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</si>
  <si>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</si>
  <si>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</si>
  <si>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</si>
  <si>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</si>
  <si>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</si>
  <si>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</si>
  <si>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</si>
  <si>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</si>
  <si>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</si>
  <si>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</si>
  <si>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</si>
  <si>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</si>
  <si>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</si>
  <si>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</si>
  <si>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</si>
  <si>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</si>
  <si>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</si>
  <si>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</si>
  <si>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</si>
  <si>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</si>
  <si>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</si>
  <si>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</si>
  <si>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</si>
  <si>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</si>
  <si>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</si>
  <si>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</si>
  <si>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</si>
  <si>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</si>
  <si>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</si>
  <si>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</si>
  <si>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</si>
  <si>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</si>
  <si>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</si>
  <si>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</si>
  <si>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</si>
  <si>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</si>
  <si>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</si>
  <si>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</si>
  <si>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</si>
  <si>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</si>
  <si>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</si>
  <si>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</si>
  <si>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</si>
  <si>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</si>
  <si>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</si>
  <si>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</si>
  <si>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</si>
  <si>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</si>
  <si>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</si>
  <si>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</si>
  <si>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</si>
  <si>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</si>
  <si>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</si>
  <si>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</si>
  <si>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</si>
  <si>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</si>
  <si>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</si>
  <si>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</si>
  <si>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</si>
  <si>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</si>
  <si>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</si>
  <si>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</si>
  <si>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</si>
  <si>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</si>
  <si>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</si>
  <si>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</si>
  <si>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</si>
  <si>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</si>
  <si>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</si>
  <si>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</si>
  <si>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</si>
  <si>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</si>
  <si>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</si>
  <si>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</si>
  <si>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</si>
  <si>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</si>
  <si>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</si>
  <si>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</si>
  <si>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</si>
  <si>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</si>
  <si>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</si>
  <si>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</si>
  <si>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</si>
  <si>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</si>
  <si>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</si>
  <si>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</si>
  <si>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</si>
  <si>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</si>
  <si>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</si>
  <si>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</si>
  <si>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</si>
  <si>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</si>
  <si>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</si>
  <si>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</si>
  <si>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</si>
  <si>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</si>
  <si>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</si>
  <si>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</si>
  <si>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</si>
  <si>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</si>
  <si>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</si>
  <si>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</si>
  <si>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</si>
  <si>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</si>
  <si>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</si>
  <si>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</si>
  <si>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</si>
  <si>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</si>
  <si>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</si>
  <si>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</si>
  <si>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</si>
  <si>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</si>
  <si>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</si>
  <si>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</si>
  <si>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</si>
  <si>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</si>
  <si>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</si>
  <si>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</si>
  <si>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</si>
  <si>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</si>
  <si>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</si>
  <si>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</si>
  <si>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</si>
  <si>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</si>
  <si>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</si>
  <si>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</si>
  <si>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</si>
  <si>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</si>
  <si>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</si>
  <si>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</si>
  <si>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</si>
  <si>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</si>
  <si>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</si>
  <si>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</si>
  <si>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</si>
  <si>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</si>
  <si>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</si>
  <si>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</si>
  <si>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</si>
  <si>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</si>
  <si>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</si>
  <si>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</si>
  <si>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</si>
  <si>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</si>
  <si>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</si>
  <si>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</si>
  <si>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</si>
  <si>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</si>
  <si>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</si>
  <si>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</si>
  <si>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</si>
  <si>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</si>
  <si>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</si>
  <si>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</si>
  <si>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</si>
  <si>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</si>
  <si>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</si>
  <si>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</si>
  <si>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</si>
  <si>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</si>
  <si>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</si>
  <si>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</si>
  <si>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</si>
  <si>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</si>
  <si>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</si>
  <si>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</si>
  <si>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</si>
  <si>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</si>
  <si>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</si>
  <si>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</si>
  <si>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</si>
  <si>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</si>
  <si>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</si>
  <si>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</si>
  <si>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</si>
  <si>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</si>
  <si>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</si>
  <si>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</si>
  <si>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</si>
  <si>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</si>
  <si>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</si>
  <si>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</si>
  <si>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</si>
  <si>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</si>
  <si>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</si>
  <si>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</si>
  <si>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</si>
  <si>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</si>
  <si>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</si>
  <si>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</si>
  <si>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</si>
  <si>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</si>
  <si>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</si>
  <si>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</si>
  <si>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</si>
  <si>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</si>
  <si>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</si>
  <si>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</si>
  <si>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</si>
  <si>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</si>
  <si>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</si>
  <si>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</si>
  <si>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</si>
  <si>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</si>
  <si>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</si>
  <si>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</si>
  <si>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</si>
  <si>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</si>
  <si>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</si>
  <si>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</si>
  <si>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</si>
  <si>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</si>
  <si>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</si>
  <si>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</si>
  <si>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</si>
  <si>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</si>
  <si>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</si>
  <si>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</si>
  <si>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</si>
  <si>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</si>
  <si>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</si>
  <si>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</si>
  <si>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</si>
  <si>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</si>
  <si>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</si>
  <si>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</si>
  <si>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</si>
  <si>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</si>
  <si>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</si>
  <si>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</si>
  <si>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</si>
  <si>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</si>
  <si>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</si>
  <si>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</si>
  <si>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</si>
  <si>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</si>
  <si>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</si>
  <si>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</si>
  <si>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</si>
  <si>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</si>
  <si>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</si>
  <si>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</si>
  <si>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</si>
  <si>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</si>
  <si>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</si>
  <si>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</si>
  <si>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</si>
  <si>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</si>
  <si>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</si>
  <si>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</si>
  <si>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</si>
  <si>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</si>
  <si>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</si>
  <si>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</si>
  <si>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</si>
  <si>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</si>
  <si>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</si>
  <si>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</si>
  <si>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LT 408 Naco - Nogales - Área Noroeste</t>
  </si>
  <si>
    <t>SE 401 Occidental - Central</t>
  </si>
  <si>
    <t>SE 404 Noroeste - Norte</t>
  </si>
  <si>
    <t>LT 414 Norte - Occidental</t>
  </si>
  <si>
    <t xml:space="preserve">LT 615 Subtransmisión Peninsular </t>
  </si>
  <si>
    <t>SE 611 Subtransmisión Baja California Noroeste</t>
  </si>
  <si>
    <t>CC Hermosillo Conversión TG a CC</t>
  </si>
  <si>
    <t>LT Lineas Centro</t>
  </si>
  <si>
    <t>LT Red de Transmisión Asociada a la CH El Cajón</t>
  </si>
  <si>
    <t xml:space="preserve">Red de Transmisión Asociada a La Laguna II  </t>
  </si>
  <si>
    <t xml:space="preserve">LT Riviera Maya  </t>
  </si>
  <si>
    <t>PRR Presa Reguladora Amata</t>
  </si>
  <si>
    <t>RM Adolfo López  Mateos</t>
  </si>
  <si>
    <t>RM Carlos Rodriguez Rivero</t>
  </si>
  <si>
    <t>RM  Dos Bocas</t>
  </si>
  <si>
    <t>RM Francisco Pérez Rios</t>
  </si>
  <si>
    <t>RM Gral. Manuel Alvarez Moreno (Manzanillo)</t>
  </si>
  <si>
    <t>CC Conversión El Encino de TG a CC</t>
  </si>
  <si>
    <t>RM CT Pdte. Plutarco Elias Calles Unidades 1 y 2</t>
  </si>
  <si>
    <t>SE  812 Golfo Norte</t>
  </si>
  <si>
    <t xml:space="preserve">CCC Baja  California </t>
  </si>
  <si>
    <t xml:space="preserve">RM Infiernillo    </t>
  </si>
  <si>
    <t>RM CT Francisco Pérez Rios Unidades 1 y 2</t>
  </si>
  <si>
    <t>RM CT Puerto Libertad Unidad 4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</si>
  <si>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</si>
  <si>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</si>
  <si>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</si>
  <si>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</si>
  <si>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</si>
  <si>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</si>
  <si>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</si>
  <si>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</si>
  <si>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SE 1006 Central--Sur</t>
  </si>
  <si>
    <t>SE 1005 Noroeste</t>
  </si>
  <si>
    <t xml:space="preserve">SE 1125 Distribucion </t>
  </si>
  <si>
    <t xml:space="preserve">SLT 1112 Transmisión y Transformación del Noroeste </t>
  </si>
  <si>
    <t>p_/ Cifras preliminares.</t>
  </si>
  <si>
    <t>2_/  Proyectos financiados en pesos y en dólares de Estados Unidos de América.</t>
  </si>
  <si>
    <t>Fuente: Comisión Federal de Electricidad.</t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</si>
  <si>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</si>
  <si>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</si>
  <si>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</si>
  <si>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</si>
  <si>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</si>
  <si>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</si>
  <si>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</si>
  <si>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</si>
  <si>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</si>
  <si>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</si>
  <si>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</si>
  <si>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</si>
  <si>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</si>
  <si>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</si>
  <si>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</si>
  <si>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</si>
  <si>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</si>
  <si>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</si>
  <si>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</si>
  <si>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</si>
  <si>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611 Subtransmisión Baja California-Noroeste</t>
  </si>
  <si>
    <t>Pacifico</t>
  </si>
  <si>
    <t xml:space="preserve">Lineas Centro </t>
  </si>
  <si>
    <t xml:space="preserve">Riviera Maya  </t>
  </si>
  <si>
    <t>PR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</si>
  <si>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</si>
  <si>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</si>
  <si>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</si>
  <si>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</si>
  <si>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</si>
  <si>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</si>
  <si>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</si>
  <si>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Conversión El Encino de TG a CC</t>
  </si>
  <si>
    <t xml:space="preserve">LT </t>
  </si>
  <si>
    <t xml:space="preserve">RM </t>
  </si>
  <si>
    <t>811  Noroeste</t>
  </si>
  <si>
    <t xml:space="preserve">SE 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</si>
  <si>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</si>
  <si>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</si>
  <si>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</si>
  <si>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</si>
  <si>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</si>
  <si>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</si>
  <si>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CT Puerto Libertad  Unidad 4</t>
  </si>
  <si>
    <t>CC C Samalayuca II</t>
  </si>
  <si>
    <t>CCC Huinalá II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</si>
  <si>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</si>
  <si>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</si>
  <si>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</si>
  <si>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</si>
  <si>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</si>
  <si>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</si>
  <si>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CCC Poza Rica </t>
  </si>
  <si>
    <t>Red de Trans Asoc al proy de temp abierta y Oax II,II,IV</t>
  </si>
  <si>
    <t xml:space="preserve">1322 DISTRIBUCION CENTRO </t>
  </si>
  <si>
    <t>1321  DISTRIBUCIÓN NORESTE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</si>
  <si>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</si>
  <si>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</si>
  <si>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</si>
  <si>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</si>
  <si>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</si>
  <si>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</si>
  <si>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</si>
  <si>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LT Red de Transmisión Asociada a El  Pacífico    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</si>
  <si>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</si>
  <si>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</si>
  <si>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</si>
  <si>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</si>
  <si>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</si>
  <si>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</si>
  <si>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</si>
  <si>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CC CC Repotenciación CT Mazanillo I U-1 y 2</t>
  </si>
  <si>
    <t>PEF 2012</t>
  </si>
  <si>
    <t xml:space="preserve">LT Red de Transmisión Asociada a La Laguna II  </t>
  </si>
  <si>
    <t>SE  1320 DISTRIBUCIÓN NOROESTE</t>
  </si>
  <si>
    <t>Hasta 2011</t>
  </si>
  <si>
    <t>En 2012</t>
  </si>
  <si>
    <t>LT Red de Transmisión asociada a la CG Los Humeros II</t>
  </si>
  <si>
    <t>1601 Transmisióny Transformación Noroeste - Norte</t>
  </si>
  <si>
    <t>Centro</t>
  </si>
  <si>
    <t xml:space="preserve">CT </t>
  </si>
  <si>
    <t>TG Baja California II</t>
  </si>
  <si>
    <t>1420 DISTRIBUCIÓN NORTE</t>
  </si>
  <si>
    <r>
      <t xml:space="preserve">CG Los Azufres II y Campo Geotérmico    </t>
    </r>
    <r>
      <rPr>
        <vertAlign val="superscript"/>
        <sz val="8"/>
        <rFont val="Arial"/>
        <family val="2"/>
      </rPr>
      <t xml:space="preserve"> 2_/</t>
    </r>
  </si>
  <si>
    <r>
      <t xml:space="preserve">CH Manuel Moreno Torres (2a Etapa)    </t>
    </r>
    <r>
      <rPr>
        <vertAlign val="superscript"/>
        <sz val="8"/>
        <rFont val="Arial"/>
        <family val="2"/>
      </rPr>
      <t xml:space="preserve"> 2_/</t>
    </r>
  </si>
  <si>
    <r>
      <t xml:space="preserve">LT 407 Red Asociada a Altamira II, III y IV     </t>
    </r>
    <r>
      <rPr>
        <vertAlign val="superscript"/>
        <sz val="8"/>
        <rFont val="Arial"/>
        <family val="2"/>
      </rPr>
      <t>2_/</t>
    </r>
  </si>
  <si>
    <r>
      <t xml:space="preserve">LT 411 Sistema Nacional    </t>
    </r>
    <r>
      <rPr>
        <vertAlign val="superscript"/>
        <sz val="8"/>
        <rFont val="Arial"/>
        <family val="2"/>
      </rPr>
      <t xml:space="preserve"> 2_/</t>
    </r>
  </si>
  <si>
    <r>
      <t xml:space="preserve">LT Manuel Moreno Torres Red Asociada (2a. Etapa)    </t>
    </r>
    <r>
      <rPr>
        <vertAlign val="superscript"/>
        <sz val="8"/>
        <rFont val="Arial"/>
        <family val="2"/>
      </rPr>
      <t xml:space="preserve"> 2_/</t>
    </r>
  </si>
  <si>
    <r>
      <t xml:space="preserve">SE 402 Oriental-Peninsular    </t>
    </r>
    <r>
      <rPr>
        <vertAlign val="superscript"/>
        <sz val="8"/>
        <rFont val="Arial"/>
        <family val="2"/>
      </rPr>
      <t xml:space="preserve"> 2_/</t>
    </r>
  </si>
  <si>
    <r>
      <t xml:space="preserve">CC El Sauz Conversión de TG a CC     </t>
    </r>
    <r>
      <rPr>
        <vertAlign val="superscript"/>
        <sz val="8"/>
        <rFont val="Arial"/>
        <family val="2"/>
      </rPr>
      <t>2_/</t>
    </r>
  </si>
  <si>
    <r>
      <t xml:space="preserve">LT 502 Oriental - Norte    </t>
    </r>
    <r>
      <rPr>
        <vertAlign val="superscript"/>
        <sz val="8"/>
        <rFont val="Arial"/>
        <family val="2"/>
      </rPr>
      <t xml:space="preserve"> 2_/</t>
    </r>
  </si>
  <si>
    <r>
      <t xml:space="preserve">LT 506 Saltillo - Cañada    </t>
    </r>
    <r>
      <rPr>
        <vertAlign val="superscript"/>
        <sz val="8"/>
        <rFont val="Arial"/>
        <family val="2"/>
      </rPr>
      <t xml:space="preserve"> 2_/</t>
    </r>
  </si>
  <si>
    <r>
      <t xml:space="preserve">SE413 Noroeste - Occidental     </t>
    </r>
    <r>
      <rPr>
        <vertAlign val="superscript"/>
        <sz val="8"/>
        <rFont val="Arial"/>
        <family val="2"/>
      </rPr>
      <t>2_/</t>
    </r>
  </si>
  <si>
    <r>
      <t xml:space="preserve">SE 504 Norte - Occidental    </t>
    </r>
    <r>
      <rPr>
        <vertAlign val="superscript"/>
        <sz val="8"/>
        <rFont val="Arial"/>
        <family val="2"/>
      </rPr>
      <t xml:space="preserve"> 2_/</t>
    </r>
  </si>
  <si>
    <r>
      <t xml:space="preserve">LT 613 Subtransmisión Occidental     </t>
    </r>
    <r>
      <rPr>
        <vertAlign val="superscript"/>
        <sz val="8"/>
        <rFont val="Arial"/>
        <family val="2"/>
      </rPr>
      <t>2_/</t>
    </r>
  </si>
  <si>
    <r>
      <t xml:space="preserve">LT 614 Subtransmisión Oriental    </t>
    </r>
    <r>
      <rPr>
        <vertAlign val="superscript"/>
        <sz val="8"/>
        <rFont val="Arial"/>
        <family val="2"/>
      </rPr>
      <t xml:space="preserve"> 2_/</t>
    </r>
  </si>
  <si>
    <r>
      <t xml:space="preserve">SE 607 Sistema Bajío - Oriental     </t>
    </r>
    <r>
      <rPr>
        <vertAlign val="superscript"/>
        <sz val="8"/>
        <rFont val="Arial"/>
        <family val="2"/>
      </rPr>
      <t>2_/</t>
    </r>
  </si>
  <si>
    <r>
      <t xml:space="preserve">SUV Suministro de vapor a las Centrales de Cerro Prieto    </t>
    </r>
    <r>
      <rPr>
        <vertAlign val="superscript"/>
        <sz val="8"/>
        <rFont val="Arial"/>
        <family val="2"/>
      </rPr>
      <t xml:space="preserve"> 2_/</t>
    </r>
  </si>
  <si>
    <r>
      <t xml:space="preserve">CH El Cajón    </t>
    </r>
    <r>
      <rPr>
        <vertAlign val="superscript"/>
        <sz val="8"/>
        <rFont val="Arial"/>
        <family val="2"/>
      </rPr>
      <t xml:space="preserve"> 2_/</t>
    </r>
  </si>
  <si>
    <r>
      <t xml:space="preserve">LT Red de Transmisión Asociada a Altamira V   </t>
    </r>
    <r>
      <rPr>
        <vertAlign val="superscript"/>
        <sz val="8"/>
        <rFont val="Arial"/>
        <family val="2"/>
      </rPr>
      <t xml:space="preserve"> 2_/</t>
    </r>
  </si>
  <si>
    <r>
      <t xml:space="preserve">RM Carbón II    </t>
    </r>
    <r>
      <rPr>
        <vertAlign val="superscript"/>
        <sz val="8"/>
        <rFont val="Arial"/>
        <family val="2"/>
      </rPr>
      <t xml:space="preserve"> 2_/</t>
    </r>
  </si>
  <si>
    <r>
      <t xml:space="preserve">RM Gomez Palacio     </t>
    </r>
    <r>
      <rPr>
        <vertAlign val="superscript"/>
        <sz val="8"/>
        <rFont val="Arial"/>
        <family val="2"/>
      </rPr>
      <t xml:space="preserve"> 2_/</t>
    </r>
  </si>
  <si>
    <r>
      <t xml:space="preserve">RM Tuxpango     </t>
    </r>
    <r>
      <rPr>
        <vertAlign val="superscript"/>
        <sz val="8"/>
        <rFont val="Arial"/>
        <family val="2"/>
      </rPr>
      <t xml:space="preserve"> 2_/</t>
    </r>
  </si>
  <si>
    <r>
      <t xml:space="preserve">COMPROMISOS DE PROYECTOS DE INFRAESTRUCTURA PRODUCTIVA DE LARGO PLAZO DE INVERSIÓN DIRECTA EN OPERACIÓN      </t>
    </r>
    <r>
      <rPr>
        <b/>
        <vertAlign val="superscript"/>
        <sz val="9"/>
        <color indexed="9"/>
        <rFont val="Arial"/>
        <family val="2"/>
      </rPr>
      <t xml:space="preserve">p_/ </t>
    </r>
  </si>
  <si>
    <t>Costo de cierre</t>
  </si>
  <si>
    <r>
      <t xml:space="preserve">ADJUDICADOS, EN CONSTRUCCIÓN Y OPERACIÓN      </t>
    </r>
    <r>
      <rPr>
        <b/>
        <vertAlign val="superscript"/>
        <sz val="9"/>
        <color indexed="9"/>
        <rFont val="Arial"/>
        <family val="2"/>
      </rPr>
      <t>p_/</t>
    </r>
  </si>
  <si>
    <t xml:space="preserve">LT Red Asociada de la Central Tamazunchale     </t>
  </si>
  <si>
    <t>Red Asociada de la Central Tamazunchale</t>
  </si>
  <si>
    <t>Red de Transmisión Asociada a la CH El Cajón</t>
  </si>
  <si>
    <t>José Aceves Pozos (Mazatlán II)</t>
  </si>
  <si>
    <t>709 Sistemas Sur</t>
  </si>
  <si>
    <t>807 Durango I</t>
  </si>
  <si>
    <t>812 Golfo Norte</t>
  </si>
  <si>
    <t>914 División Centro Sur</t>
  </si>
  <si>
    <t>Red de Fibra Óptica Proyecto Sur</t>
  </si>
  <si>
    <t>Red de Fibra Óptica Proyecto  Centro</t>
  </si>
  <si>
    <t>Red de Fibra Óptica Proyecto  Norte</t>
  </si>
  <si>
    <t>1004  Compensación Dinámica Área Central</t>
  </si>
  <si>
    <t>SE 1004 Compensacion Dinámica Área Central</t>
  </si>
  <si>
    <t xml:space="preserve">1003 Subestaciones Eléctricas de Occidente </t>
  </si>
  <si>
    <t>1002 Compensación y Transmisión Noreste - Sureste</t>
  </si>
  <si>
    <t>1001 Red de Transmisión Baja - Nogales</t>
  </si>
  <si>
    <t>SLT 1001 Red de Transmisión Baja - Nogales</t>
  </si>
  <si>
    <t>Red de Transmisión Asociada a la CE La Venta III</t>
  </si>
  <si>
    <t>CT Punta Prieta Unidad 2</t>
  </si>
  <si>
    <t>1112 Transmisión y Transformación del Noroeste</t>
  </si>
  <si>
    <t>1118 Transmisión y Transformación del Norte</t>
  </si>
  <si>
    <t xml:space="preserve">1203 Transmisión y Transformación Oriental - Sureste </t>
  </si>
  <si>
    <t>CI Guerrero Negro III</t>
  </si>
  <si>
    <t>1303 Transmisión y Transformación Baja - Noroeste</t>
  </si>
  <si>
    <t>1401 SEs y LTs de las Áreas Baja California y Noroeste</t>
  </si>
  <si>
    <t>SLT 1401 SE's y LT's de las Áreas Baja California y Noroeste</t>
  </si>
  <si>
    <t>701 Occidente - Centro</t>
  </si>
  <si>
    <t>SLT 1402 Cambio de Tensión de la LT Culiacán - Los Mochis</t>
  </si>
  <si>
    <t>1402 Cambio de Tensión de la LT Culiacán - Los Mochis</t>
  </si>
  <si>
    <t>1403 Compensación Capacitiva de las Areas Noroeste - Norte</t>
  </si>
  <si>
    <t xml:space="preserve">SE 1403 compensación Capacitiva de las Áreas Noroeste - Norte </t>
  </si>
  <si>
    <t>SLT 1303 Transmisión y Transformación Baja - Noroeste</t>
  </si>
  <si>
    <t>SE 1206 Conversión a 400 KV  de la LT Mazatlan II - La Higuera</t>
  </si>
  <si>
    <t>SLT 903 Cabo - Norte</t>
  </si>
  <si>
    <t>SLT 1111 Transmisión y Transformación del Central - Occidente</t>
  </si>
  <si>
    <t>SLT 1203 Transmisión y Transformación Oriental - Sureste</t>
  </si>
  <si>
    <t>SE 1210  NORTE - NOROESTE</t>
  </si>
  <si>
    <t>LT 610 Transmisión Noroeste - Norte</t>
  </si>
  <si>
    <r>
      <t xml:space="preserve">LT 612 Subtransmisión Norte - Noreste     </t>
    </r>
    <r>
      <rPr>
        <vertAlign val="superscript"/>
        <sz val="8"/>
        <rFont val="Arial"/>
        <family val="2"/>
      </rPr>
      <t>2_/</t>
    </r>
  </si>
  <si>
    <t>SE 708 Compensación Dinámicas Oriental - Norte</t>
  </si>
  <si>
    <t>SLT 701 Occidente - Centro</t>
  </si>
  <si>
    <t>SLT 703 Noreste - Norte</t>
  </si>
  <si>
    <t>SLT 704 Baja California - Noroeste</t>
  </si>
  <si>
    <t xml:space="preserve">RFO Red de Fibra Óptica Proyecto Sur </t>
  </si>
  <si>
    <t xml:space="preserve">SE 1205 Compensación Oriental - Peninsular </t>
  </si>
  <si>
    <t>SE 1211 NORESTE - CENTRAL</t>
  </si>
  <si>
    <t>219 Sureste - Peninsular</t>
  </si>
  <si>
    <t>220 Oriental - Centro</t>
  </si>
  <si>
    <t>703 Noreste - Norte</t>
  </si>
  <si>
    <t>1111 Transmisión y Transformación del Central - Occidental</t>
  </si>
  <si>
    <t>SLT 1204 Conversión  a 400 KV Área Peninsular</t>
  </si>
  <si>
    <t>SE  1110 Compensación Capacitiva del Norte</t>
  </si>
  <si>
    <t>COMPROMISOS DE PROYECTOS DE INVERSION FINANCIADA Y CONDICIONADA RESPECTO A SU COSTO TOTAL</t>
  </si>
  <si>
    <t>COMPROMISOS DE PROYECTOS DE INFRAESTRUCTURA PRODUCTIVA DE LARGO PLAZO DE INVERSIÓN DIRECTA EN OPERACIÓN</t>
  </si>
  <si>
    <t>En términos del artículo 67 fracción IX del Presupuesto de Egresos de la Federación 2004</t>
  </si>
  <si>
    <t xml:space="preserve">COMISIÓN FEDERAL DE ELECTRICIDAD </t>
  </si>
  <si>
    <t>AL 31 DE DICIEMBRE DE 2012</t>
  </si>
  <si>
    <t>(Cifras en millones de dólares)</t>
  </si>
  <si>
    <t>Amortización Ejercida</t>
  </si>
  <si>
    <t>Nombre del proyecto</t>
  </si>
  <si>
    <t>Real</t>
  </si>
  <si>
    <t>( 3 )</t>
  </si>
  <si>
    <t>( 4 = 2 + 3 )</t>
  </si>
  <si>
    <t>( 5 )</t>
  </si>
  <si>
    <t>( 6 )</t>
  </si>
  <si>
    <t>( 7 = 5 + 6 )</t>
  </si>
  <si>
    <t>( 8 = 1 - 4 - 7 )</t>
  </si>
  <si>
    <t>( 9 = 7 + 8 )</t>
  </si>
  <si>
    <t>Cierres Totales</t>
  </si>
  <si>
    <t>CAT 001 (009 96 009 ) CG CERRO PRIETO IV</t>
  </si>
  <si>
    <t>CAT 002 (006 96 006 ) CC CHIHUAHUA</t>
  </si>
  <si>
    <t>CAT 004 (007 96 007 ) CC MONTERREY II</t>
  </si>
  <si>
    <t>CAT 005 (022 97 022 ) CD PUERTO SAN CARLOS II</t>
  </si>
  <si>
    <t>CAT 006 (008 96 008 ) CC ROSARITO III (UNIDADES 8 Y 9)</t>
  </si>
  <si>
    <t>CAT 007 (000 97 999 ) CT SAMALAYUCA II</t>
  </si>
  <si>
    <t>CAT 009 (017 96 017 ) LT 211 CABLE SUBMARINO</t>
  </si>
  <si>
    <t>CAT 010 (011 96 011 ) LT 214 Y 215 SURESTE - PENINSULAR</t>
  </si>
  <si>
    <t>CAT 011 (012 96 012 ) LT 216 Y 217 NOROESTE</t>
  </si>
  <si>
    <t>CAT 012 (016 96 016 ) SE 212 Y 213 SF6 POTENCIA Y DISTRIBUCION</t>
  </si>
  <si>
    <t>CAT 013 (013 96 013 ) SE 218 NOROESTE</t>
  </si>
  <si>
    <t>CAT 014 (015 09 015 ) SE 219 SURESTE - PENINSULAR</t>
  </si>
  <si>
    <t>CAT 015 (010 96 010 ) SE 220 ORIENTAL - CENTRO</t>
  </si>
  <si>
    <t>CAT 016 (014 96 014 ) SE 221 OCCIDENTAL</t>
  </si>
  <si>
    <t xml:space="preserve">     OPF 003 (021 97 021 ) CCI GUERRERO NEGRO II</t>
  </si>
  <si>
    <t xml:space="preserve">     OPF 017 (001 98 001 ) LT 301 CENTRO</t>
  </si>
  <si>
    <t xml:space="preserve">     OPF 018 (008 97 008 ) LT 302 SURESTE</t>
  </si>
  <si>
    <t xml:space="preserve">     OPF 019 (005 97 005 ) LT 303 IXTAPA - PIE DE LA CUESTA</t>
  </si>
  <si>
    <t xml:space="preserve">     OPF 020 (007 97 007 ) LT 304 NOROESTE</t>
  </si>
  <si>
    <t xml:space="preserve">     OPF 021 (003 98 003 ) SE 305 CENTRO - ORIENTE</t>
  </si>
  <si>
    <t xml:space="preserve">     OPF 022 (012 97 012 ) SE 306 SURESTE</t>
  </si>
  <si>
    <t xml:space="preserve">     OPF 023 (004 98 004 ) SE 307 NORESTE</t>
  </si>
  <si>
    <t xml:space="preserve">     OPF 024 (011 97 011 ) SE 308 NOROESTE</t>
  </si>
  <si>
    <t xml:space="preserve">     OPF 025 (155 99 155 ) CG LOS AZUFRES II Y CAMPO GEOTERMICO</t>
  </si>
  <si>
    <t xml:space="preserve">     OPF 026 (156 99 156 ) CH MANUEL MORENO TORRES (2A. ETAPA)</t>
  </si>
  <si>
    <t xml:space="preserve">     OPF 027 (046 00 046 ) LT 406 RED ASOCIADA A TUXPAN II, III Y IV</t>
  </si>
  <si>
    <t xml:space="preserve">     OPF 028 (161 99 161 ) LT 407 RED ASOCIADA A ALTAMIRA II, III Y IV</t>
  </si>
  <si>
    <t xml:space="preserve">     OPF 029 (165 99 165 ) LT 408 NACO - NOGALES - AREA NOROESTE</t>
  </si>
  <si>
    <t xml:space="preserve">     OPF 030 (189 00 188 ) LT 411 SISTEMA NACIONAL</t>
  </si>
  <si>
    <t xml:space="preserve">     OPF 031 (202 99 202 ) LT 409 MANUEL MORENO TORRES RED ASOCIADA (2A. ETAPA)</t>
  </si>
  <si>
    <t xml:space="preserve">     OPF 032 (190 00 189 ) SE 401 OCCIDENTAL - CENTRAL</t>
  </si>
  <si>
    <t xml:space="preserve">     OPF 033 (186 00 185 ) SE 402 ORIENTAL - PENINSULAR</t>
  </si>
  <si>
    <t xml:space="preserve">     OPF 034 (187 00 186 ) SE 403 NORESTE</t>
  </si>
  <si>
    <t xml:space="preserve">     OPF 035 (159 99 159 ) SE 404 NOROESTE - NORTE</t>
  </si>
  <si>
    <t xml:space="preserve">     OPF 036 (188 00 187 ) SE 405 COMPENSACION ALTA TENSION</t>
  </si>
  <si>
    <t xml:space="preserve">     OPF 037 (191 00 190 ) SE 410 SISTEMA NACIONAL</t>
  </si>
  <si>
    <t xml:space="preserve">     OPF 038 (303 00 301 ) CC EL SAUZ CONVERSION DE TG A CC</t>
  </si>
  <si>
    <t xml:space="preserve">     OPF 039 (229 99 229 ) LT 414 NORTE - OCCIDENTAL</t>
  </si>
  <si>
    <t xml:space="preserve">     OPF 040 (285 00 284 ) LT 502 ORIENTAL - NORTE</t>
  </si>
  <si>
    <t xml:space="preserve">     OPF 041 (214 99 214 ) LT 506 SALTILLO - CAÑADA</t>
  </si>
  <si>
    <t xml:space="preserve">     OPF 042 (217 99 217 ) LT 715 RED ASOCIADA DE LA CENTRAL TAMAZUNCHALE</t>
  </si>
  <si>
    <t xml:space="preserve">     OPF 043 (166 99 166 ) LT 509 RED ASOCIADA DE LA CENTRAL RIO BRAVO III</t>
  </si>
  <si>
    <t xml:space="preserve">     OPF 044 (227 99 227 ) SE 412 COMPENSACION NORTE</t>
  </si>
  <si>
    <t xml:space="preserve">     OPF 045 (228 99 228 ) SE 413 NOROESTE - OCCIDENTAL</t>
  </si>
  <si>
    <t xml:space="preserve">     OPF 046 (286 00 285 ) SE 503 ORIENTAL</t>
  </si>
  <si>
    <t xml:space="preserve">     OPF 047 (287 00 286 ) SE 504 NORTE - OCCIDENTAL</t>
  </si>
  <si>
    <t xml:space="preserve">     OPF 048 (050 00 049 ) CCI BAJA CALIFORNIA SUR I</t>
  </si>
  <si>
    <t xml:space="preserve">     OPF 049 (305 00 303 ) LT 609 TRANSMISION NOROESTE - OCCIDENTAL</t>
  </si>
  <si>
    <t xml:space="preserve">     OPF 050 (306 00 304 ) LT 610 TRANSMISION NOROESTE - NORTE</t>
  </si>
  <si>
    <t xml:space="preserve">     OPF 051 (308 00 306 ) LT 612 SUBTRANSMISION NORTE - NORESTE</t>
  </si>
  <si>
    <t xml:space="preserve">     OPF 052 (309 00 307 ) LT 613 SUBTRANSMISION OCCIDENTAL</t>
  </si>
  <si>
    <t xml:space="preserve">     OPF 053 (310 00 308 ) LT 614 SUBTRANSMISION ORIENTAL</t>
  </si>
  <si>
    <t xml:space="preserve">     OPF 054 (311 00 309 ) LT 615 SUBTRANSMISION PENINSULAR</t>
  </si>
  <si>
    <t xml:space="preserve">     OPF 055 (059 00 058 ) LT 712 RED ASOCIADA DE TRANSM. DE LA CCI BAJA CALIFORNIA S</t>
  </si>
  <si>
    <t xml:space="preserve">     OPF 057 (060 00 059 ) LT 1012 RED DE TRANSM. ASOCIADA A LA CCC BAJA CALIFORNIA</t>
  </si>
  <si>
    <t xml:space="preserve">     OPF 058 (304 00 302 ) SE 607 SISTEMA BAJIO - ORIENTAL</t>
  </si>
  <si>
    <t xml:space="preserve">     OPF 059 (307 00 305 ) SE 611 SUBTRANSMISION BAJA CALIFORNIA - NOROESTE</t>
  </si>
  <si>
    <t xml:space="preserve">     OPF 060 (057 00 056 ) SUV SUMINISTRO DE VAPOR A LAS CENTRALES DE CERRO PRIETO</t>
  </si>
  <si>
    <t xml:space="preserve">     OPF 061 (028 02 028 ) CC HERMOSILLO CONVERSION DE TG A CC</t>
  </si>
  <si>
    <t xml:space="preserve">     OPF 063 (030 02 030 ) CH EL CAJON</t>
  </si>
  <si>
    <t xml:space="preserve">     OPF 064 (026 02 026 ) LT 723 LINEAS CENTRO</t>
  </si>
  <si>
    <t xml:space="preserve">     OPF 065 (031 02 031 ) LT 714 RED DE TRANSMISION ASOCIADA A LA CH EL CAJON</t>
  </si>
  <si>
    <t xml:space="preserve">     OPF 066 (032 02 032 ) LT 710 RED DE TRANSMISION ASOCIADA A ALTAMIRA V</t>
  </si>
  <si>
    <t xml:space="preserve">     OPF 067 (033 02 033 ) LT 711 RED DE TRANSMISION ASOCIADA A LA LAGUNA II</t>
  </si>
  <si>
    <t xml:space="preserve">     OPF 069 (035 02 035 ) LT 707 ENLACE NORTE-SUR</t>
  </si>
  <si>
    <t xml:space="preserve">     OPF 070 (036 02 036 ) LT 717 RIVIERA MAYA</t>
  </si>
  <si>
    <t xml:space="preserve">     OPF 071 (037 02 037 ) PRR PRESA REGULADORA AMATA</t>
  </si>
  <si>
    <t xml:space="preserve">     OPF 072 (003 02 003 ) RM ADOLFO LOPEZ MATEOS</t>
  </si>
  <si>
    <t xml:space="preserve">     OPF 073 (004 02 004 ) RM ALTAMIRA</t>
  </si>
  <si>
    <t xml:space="preserve">     OPF 074 (005 02 005 ) RM BOTELLO</t>
  </si>
  <si>
    <t xml:space="preserve">     OPF 075 (006 02 006 ) RM CARBON II</t>
  </si>
  <si>
    <t xml:space="preserve">     OPF 076 (007 02 007 ) RM CARLOS RODRIGUEZ RIVERO</t>
  </si>
  <si>
    <t xml:space="preserve">     OPF 077 (008 02 008 ) RM DOS BOCAS</t>
  </si>
  <si>
    <t xml:space="preserve">     OPF 078 (009 02 009 ) RM EMILIO PORTES GIL</t>
  </si>
  <si>
    <t xml:space="preserve">     OPF 079 (010 02 010 ) RM FRANCISCO PEREZ RIOS</t>
  </si>
  <si>
    <t xml:space="preserve">     OPF 080 (011 02 011 ) RM GOMEZ PALACIO</t>
  </si>
  <si>
    <t xml:space="preserve">     OPF 082 (013 02 013 ) RM HUINALA</t>
  </si>
  <si>
    <t xml:space="preserve">     OPF 083 (014 02 014 ) RM IXTACZOQUITLAN</t>
  </si>
  <si>
    <t xml:space="preserve">     OPF 084 (015 02 015 ) RM JOSE ACEVES POZOS (MAZATLAN II)</t>
  </si>
  <si>
    <t xml:space="preserve">     OPF 087 (018 02 018 ) RM GRAL. MANUEL ALVAREZ MORENO (MANZANILLO)</t>
  </si>
  <si>
    <t xml:space="preserve">     OPF 090 (021 02 021 ) RM CT PUERTO LIBERTAD</t>
  </si>
  <si>
    <t xml:space="preserve">     OPF 091 (022 02 022 ) RM PUNTA PRIETA</t>
  </si>
  <si>
    <t xml:space="preserve">     OPF 092 (023 02 023 ) RM SALAMANCA</t>
  </si>
  <si>
    <t xml:space="preserve">     OPF 093 (024 02 024 ) RM TUXPANGO</t>
  </si>
  <si>
    <t xml:space="preserve">     OPF 094 (025 02 025 ) RM CT VALLE DE MEXICO</t>
  </si>
  <si>
    <t xml:space="preserve">     OPF 095 (027 02 027 ) SE 722 NORTE</t>
  </si>
  <si>
    <t xml:space="preserve">     OPF 098 (040 02 040 ) SE 705 CAPACITORES</t>
  </si>
  <si>
    <t xml:space="preserve">     OPF 099 (041 02 041 ) SE 708 COMPENSACION DINAMICAS ORIENTAL - NORTE</t>
  </si>
  <si>
    <t xml:space="preserve">     OPF 100 (042 02 042 ) SLT 701 OCCIDENTE - CENTRO</t>
  </si>
  <si>
    <t xml:space="preserve">     OPF 102 (044 02 044 ) SLT 703 NORESTE - NORTE</t>
  </si>
  <si>
    <t xml:space="preserve">     OPF 103 (045 02 045 ) SLT 704 BAJA CALIFORNIA - NOROESTE</t>
  </si>
  <si>
    <t xml:space="preserve">     OPF 105 (047 02 047 ) SLT 709 SISTEMAS SUR</t>
  </si>
  <si>
    <t xml:space="preserve">     OPF 106 (065 02 065 ) CC CONVERSION EL ENCINO DE TG A CC</t>
  </si>
  <si>
    <t xml:space="preserve">     OPF 107 (066 02 066 ) CCI BAJA CALIFORNIA SUR II</t>
  </si>
  <si>
    <t xml:space="preserve">     OPF 108 (073 02 073 ) LT 807 DURANGO I</t>
  </si>
  <si>
    <t xml:space="preserve">     OPF 110 (052 02 052 ) RM CCC TULA</t>
  </si>
  <si>
    <t xml:space="preserve">     OPF 112 (056 02 056 ) RM CT CARBON II UNIDADES 2 Y 4</t>
  </si>
  <si>
    <t xml:space="preserve">     OPF 113 (058 02 058 ) RM CT EMILIO PORTES GIL UNIDAD 4</t>
  </si>
  <si>
    <t xml:space="preserve">     OPF 114 (053 02 053 ) RM CT FRANCISCO PEREZ RIOS UNIDAD 5</t>
  </si>
  <si>
    <t xml:space="preserve">     OPF 117 (051 02 051 ) RM CT PDTE. ADOLFO LOPEZ MATEOS UNIDADES 3, 4, 5 Y 6</t>
  </si>
  <si>
    <t xml:space="preserve">     OPF 118 (049 02 049 ) RM CT PDTE. PLUTARCO ELIAS CALLES UNIDADES 1 Y 2</t>
  </si>
  <si>
    <t xml:space="preserve">     OPF 122 (060 02 060 ) SE 811 NOROESTE</t>
  </si>
  <si>
    <t xml:space="preserve">     OPF 123 (061 02 061 ) SE 812 GOLFO NORTE</t>
  </si>
  <si>
    <t xml:space="preserve">     OPF 124 (062 02 062 ) SE 813 DIVISION BAJIO</t>
  </si>
  <si>
    <t xml:space="preserve">     OPF 126 (067 02 067 ) SLT 801 ALTIPLANO</t>
  </si>
  <si>
    <t xml:space="preserve">     OPF 127 (068 02 068 ) SLT 802 TAMAULIPAS</t>
  </si>
  <si>
    <t xml:space="preserve">     OPF 130 (072 02 072 ) SLT 806 BAJIO</t>
  </si>
  <si>
    <t xml:space="preserve">     OPF 132 (002 03 002 ) CE LA VENTA II</t>
  </si>
  <si>
    <t xml:space="preserve">     OPF 136 (006 03 006 ) LT 904 RED DE TRANSMISION ASOCIADA A LA CE LA VENTA II</t>
  </si>
  <si>
    <t xml:space="preserve">     OPF 138 (008 03 008 ) SE 911 NORESTE</t>
  </si>
  <si>
    <t xml:space="preserve">     OPF 141 (011 03 011 ) SE 915 OCCIDENTAL</t>
  </si>
  <si>
    <t xml:space="preserve">     OPF 143 (013 03 013 ) SLT 902 ISTMO</t>
  </si>
  <si>
    <t xml:space="preserve">     OPF 144 (014 03 014 ) SLT 903 CABO - NORTE</t>
  </si>
  <si>
    <t xml:space="preserve">     OPF 147 (0418TOQ0138) CCC BAJA CALIFORNIA</t>
  </si>
  <si>
    <t xml:space="preserve">     OPF 148 (0318TOQ0204) RFO RED DE FIBRA OPTICA PROYECTO SUR</t>
  </si>
  <si>
    <t xml:space="preserve">     OPF 149 (0318TOQ0205) RFO RED DE FIBRA OPTICA PROYECTO CENTRO</t>
  </si>
  <si>
    <t xml:space="preserve">     OPF 150 (0318TOQ0203) RFO RED DE FIBRA OPTICA PROYECTO NORTE</t>
  </si>
  <si>
    <t xml:space="preserve">     OPF 156 (0418TOQ0083) RM INFIERNILLO</t>
  </si>
  <si>
    <t xml:space="preserve">     OPF 157 (0418TOQ0084) RM CT FRANCISCO PEREZ RIOS UNIDADES 1 Y 2</t>
  </si>
  <si>
    <t xml:space="preserve">     OPF 158 (0418TOQ0091) RM CT PUERTO LIBERTAD UNIDAD 4</t>
  </si>
  <si>
    <t xml:space="preserve">     OPF 159 (0418TOQ0085) RM CT VALLE DE MEXICO UNIDADES 5, 6 Y 7</t>
  </si>
  <si>
    <t xml:space="preserve">     OPF 160 (0418TOQ0086) RM CCC SAMALAYUCA II</t>
  </si>
  <si>
    <t xml:space="preserve">     OPF 161 (0418TOQ0097) RM CCC EL SAUZ</t>
  </si>
  <si>
    <t xml:space="preserve">     OPF 162 (0418TOQ0088) RM CCC HUINALA II</t>
  </si>
  <si>
    <t xml:space="preserve">     OPF 163 (0418TOQ0089) SE 1004 COMPENSACION DINAMICA AREA CENTRAL</t>
  </si>
  <si>
    <t xml:space="preserve">     OPF 165 (0418TOQ0096) LT 1011 RED DE TRANSMISION ASOCIADA A LA CC SAN LORENZO</t>
  </si>
  <si>
    <t xml:space="preserve">     OPF 166 (0418TOQ0092) SLT 1002 COMPENSACION Y TRANSMISION NORESTE - SURESTE</t>
  </si>
  <si>
    <t xml:space="preserve">     OPF 167 (0418TOQ0060) CC SAN LORENZO CONVERSION DE TG A CC</t>
  </si>
  <si>
    <t xml:space="preserve">     OPF 168 (0418TOQ0062) SLT 1001 RED DE TRANSMISION BAJA - NOGALES</t>
  </si>
  <si>
    <t xml:space="preserve">     OPF 170 (0418TOQ0141) LT RED DE TRANSMISION ASOCIADA A LA CH LA YESCA</t>
  </si>
  <si>
    <t xml:space="preserve">     OPF 177 (0518TOQ0064) LT RED DE TRANSMISION ASOCIADA A LA CE LA VENTA III</t>
  </si>
  <si>
    <t xml:space="preserve">     OPF 181 (0518TOQ0043) RM CN LAGUNA VERDE</t>
  </si>
  <si>
    <t xml:space="preserve">     OPF 182 (0518TOQ0039) RM CT PUERTO LIBERTAD UNIDADES 2 Y 3</t>
  </si>
  <si>
    <t xml:space="preserve">     OPF 183 (0518TOQ0041) RM CT PUNTA PRIETA UNIDAD 2</t>
  </si>
  <si>
    <t xml:space="preserve">     OPF 189 (0518TOQ0061) SE 1117 TRANSFORMACION DE GUAYMAS</t>
  </si>
  <si>
    <t xml:space="preserve">     OPF 191 (0518TOQ0034) SE 1121 BAJA CALIFORNIA</t>
  </si>
  <si>
    <t xml:space="preserve">     OPF 197 (0518TOQ0033) SE 1127 SURESTE</t>
  </si>
  <si>
    <t xml:space="preserve">     OPF 199 (0518TOQ0037) SE 1129 COMPENSACION REDES</t>
  </si>
  <si>
    <t xml:space="preserve">     OPF 203 (0518TOQ0062) SLT 1118 TRANSMISION Y TRANSFORMACION DEL NORTE</t>
  </si>
  <si>
    <t xml:space="preserve">     OPF 205 (0518TOQ0038) SUV SUMINISTRO DE 970 T/H A LAS CENTRALES DE CERRO PRIETO</t>
  </si>
  <si>
    <t xml:space="preserve">     OPF 206 (0618TOQ0028) SE 1206 CONV. A 400 KV DE LA LT MAZATLAN II - LA HIGUERA</t>
  </si>
  <si>
    <t xml:space="preserve">     OPF 207 (0618TOQ0029) SE 1213 COMPENSACION DE REDES</t>
  </si>
  <si>
    <t xml:space="preserve">     OPF 208 (0618TOQ0030) SE 1205 COMPENSACION ORIENTAL - PENINSULAR</t>
  </si>
  <si>
    <t xml:space="preserve">     OPF 210 (0618TOQ0032) SLT 1204 CONVERSION A 400 KV DEL AREA PENINSULAR</t>
  </si>
  <si>
    <t xml:space="preserve">     OPF 218 (0618TOQ0042) LT 1220 RED DE TR ASOC AL PR DE TEMP ABIERTA Y OAX. II, I</t>
  </si>
  <si>
    <t xml:space="preserve">     OPF 219 (0618TOQ0054) SLT RED DE TRANSMISION ASOCIADA A MANZANILLO I U-1 Y 2</t>
  </si>
  <si>
    <t xml:space="preserve">     OPF 223 (0618TOQ0046) LT RED DE TRANSMISION ASOCIADA A LA CG LOS HUMEROS II</t>
  </si>
  <si>
    <t xml:space="preserve">     OPF 225 (0618TOQ0048) LT RED DE TRANSMISION ASOCIADA A LA CI GUERRERO NEGRO III</t>
  </si>
  <si>
    <t xml:space="preserve">     OPF 228 (0618TOQ0052) LT RED DE TRANSMISION ASOCIADA A LA CCC NORTE II</t>
  </si>
  <si>
    <t xml:space="preserve">     OPF 233 (0718TOQ0035) SLT 1303 TRANSMISION Y TRANSFORMACION BAJA - NOROESTE</t>
  </si>
  <si>
    <t xml:space="preserve">     OPF 236 (0718TOQ0023) CCI BAJA CALIFORNIA SUR III</t>
  </si>
  <si>
    <t xml:space="preserve">     OPF 248 (0818TOQ0093) SLT 1401 SES Y LTS DE LAS AREAS BAJA CALIFORNIA Y NOROESTE</t>
  </si>
  <si>
    <t xml:space="preserve">     OPF 250 (0818TOQ0069) SLT 1402 CAMBIO DE TENSION DE LA LT CULIACAN - LOS MOCHIS</t>
  </si>
  <si>
    <t xml:space="preserve">     OPF 252 (0818TOQ0070) SE 1403 COMPENS. CAPACITIVA DE LAS AREAS NOROESTE - NORTE</t>
  </si>
  <si>
    <t>Cierres Parciales</t>
  </si>
  <si>
    <t xml:space="preserve">     OPF 062 (029 02 029 ) CCE PACIFICO</t>
  </si>
  <si>
    <t xml:space="preserve">     OPF 068 (034 02 034 ) LT 718 RED DE TRANSMISION ASOCIADA A EL PACIFICO</t>
  </si>
  <si>
    <t xml:space="preserve">     OPF 101 (043 02 043 ) SLT 702 SURESTE - PENINSULAR</t>
  </si>
  <si>
    <t xml:space="preserve">     OPF 104 (046 02 046 ) SLT 706 SISTEMAS NORTE</t>
  </si>
  <si>
    <t xml:space="preserve">     OPF 111 (059 02 059 ) RM CG CERRO PRIETO (U5)</t>
  </si>
  <si>
    <t xml:space="preserve">     OPF 128 (069 02 069 ) SLT 803 NOINE</t>
  </si>
  <si>
    <t xml:space="preserve">     OPF 139 (009 03 009 ) SE 912 DIVISION ORIENTE</t>
  </si>
  <si>
    <t xml:space="preserve">     OPF 140 (010 03 010 ) SE 914 DIVISION CENTRO SUR</t>
  </si>
  <si>
    <t xml:space="preserve">     OPF 142 (012 03 012 ) SLT 901 PACIFICO</t>
  </si>
  <si>
    <t xml:space="preserve">     OPF 146 (0418TOQ0140) CH LA YESCA</t>
  </si>
  <si>
    <t xml:space="preserve">     OPF 151 (0418TOQ0087) SE 1006 CENTRAL SUR</t>
  </si>
  <si>
    <t xml:space="preserve">     OPF 152 (0418TOQ0063) SE 1005 NOROESTE</t>
  </si>
  <si>
    <t xml:space="preserve">     OPF 164 (0418TOQ0090) SE 1003 SUBESTACIONES ELECTRICAS DE OCCIDENTE</t>
  </si>
  <si>
    <t xml:space="preserve">     OPF 176 (0518TOQ0048) LT RED DE TRANSMISION ASOCIADA A LA CC AGUA PRIETA II</t>
  </si>
  <si>
    <t xml:space="preserve">     OPF 185 (0518TOQ0054) SE 1110 COMPENSACION CAPACITIVA DEL NORTE</t>
  </si>
  <si>
    <t xml:space="preserve">     OPF 188 (0518TOQ0060) SE 1116 TRANSFORMACION DEL NORESTE</t>
  </si>
  <si>
    <t xml:space="preserve">     OPF 190 (0518TOQ0035) SE 1120 NOROESTE</t>
  </si>
  <si>
    <t xml:space="preserve">     OPF 192 (0518TOQ0032) SE 1122 GOLFO NORTE</t>
  </si>
  <si>
    <t xml:space="preserve">     OPF 193 (0518TOQ0031) SE 1123 NORTE</t>
  </si>
  <si>
    <t xml:space="preserve">     OPF 194 (0518TOQ0029) SE 1124 BAJIO CENTRO</t>
  </si>
  <si>
    <t xml:space="preserve">     OPF 195 (0518TOQ0028) SE 1125 DISTRIBUCION</t>
  </si>
  <si>
    <t xml:space="preserve">     OPF 198 (0518TOQ0030) SE 1128 CENTRO SUR</t>
  </si>
  <si>
    <t xml:space="preserve">     OPF 200 (0518TOQ0055) SLT 1111 TRANSMISION Y TRANSFORMACION DEL CENTRAL - OCCIDE</t>
  </si>
  <si>
    <t xml:space="preserve">     OPF 201 (0518TOQ0056) SLT 1112 TRANSMISION Y TRANSFORMACION DEL NOROESTE</t>
  </si>
  <si>
    <t xml:space="preserve">     OPF 204 (0518TOQ0063) SLT 1119 TRANSMISION Y TRANSFORMACION DEL SURESTE</t>
  </si>
  <si>
    <t xml:space="preserve">     OPF 209 (0618TOQ0031) SE 1212 SUR - PENINSULAR</t>
  </si>
  <si>
    <t xml:space="preserve">     OPF 211 (0618TOQ0033) SLT 1203 TRANSMISION Y TRANSFORMACION ORIENTAL - SURESTE</t>
  </si>
  <si>
    <t xml:space="preserve">     OPF 212 (0618TOQ0034) SE 1202 SUMINISTRO DE ENERGIA A LA ZONA MANZANILLO</t>
  </si>
  <si>
    <t xml:space="preserve">     OPF 213 (0618TOQ0035) SE 1211 NORESTE - CENTRAL</t>
  </si>
  <si>
    <t xml:space="preserve">     OPF 214 (0618TOQ0036) SE 1210 NORTE - NOROESTE</t>
  </si>
  <si>
    <t xml:space="preserve">     OPF 215 (0618TOQ0037) SLT 1201 TRANSMISION Y TRANSFORMACION DE BAJA CALIFORNIA</t>
  </si>
  <si>
    <t xml:space="preserve">     OPF 222 (0618TOQ0050) CC CC REPOTENCIACION CT MANZANILLO I U-1 Y 2</t>
  </si>
  <si>
    <t xml:space="preserve">     OPF 231 (0718TOQ0036) SLT 1304 TRANSMISION Y TRANSFORMACION DEL ORIENTAL</t>
  </si>
  <si>
    <t xml:space="preserve">     OPF 242 (0718TOQ0037) SE 1323 DISTRIBUCION SUR</t>
  </si>
  <si>
    <t xml:space="preserve">     OPF 243 (0718TOQ0038) SE 1322 DISTRIBUCION CENTRO</t>
  </si>
  <si>
    <t xml:space="preserve">     OPF 244 (0718TOQ0032) SE 1321 DISTRIBUCION NORESTE</t>
  </si>
  <si>
    <t xml:space="preserve">     OPF 245 (0718TOQ0033) SE 1320 DISTRIBUCION NOROESTE</t>
  </si>
  <si>
    <t xml:space="preserve">Notas: El financiamiento de diversos proyectos considera dólares, pesos y UDIs o su combinación. Las cifras de este reporte pueden variar con respecto de las tablas de amortización originales, debido a la fluctuación de los tipos de cambio . </t>
  </si>
  <si>
    <t>Fuente: Gerencia de Créditos de la Comisión Federal de Electricidad.</t>
  </si>
  <si>
    <t>costo de cierre</t>
  </si>
  <si>
    <t>Columna1</t>
  </si>
  <si>
    <t>Columna2</t>
  </si>
  <si>
    <t>Columna3</t>
  </si>
  <si>
    <t>Columna4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</si>
  <si>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</si>
  <si>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</si>
  <si>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</si>
  <si>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</si>
  <si>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</si>
  <si>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 2_/</t>
  </si>
  <si>
    <t>CC El Sauz Conversión de TG a CC     2_/</t>
  </si>
  <si>
    <t>LT 502 Oriental - Norte     2_/</t>
  </si>
  <si>
    <t>LT 506 Saltillo - Cañada     2_/</t>
  </si>
  <si>
    <t>LT Red Asociada de la Central Río Bravo III     2_/</t>
  </si>
  <si>
    <t>SE413 Noroeste - Occidental     2_/</t>
  </si>
  <si>
    <t>SE 504 Norte - Occidental  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</si>
  <si>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</si>
  <si>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</si>
  <si>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</si>
  <si>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</si>
  <si>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</si>
  <si>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</si>
  <si>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</si>
  <si>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   2_/</t>
  </si>
  <si>
    <t>RM Carbón II     2_/</t>
  </si>
  <si>
    <t>RM Gomez Palacio      2_/</t>
  </si>
  <si>
    <t>RM Tuxpango      2_/</t>
  </si>
  <si>
    <t>RM CT Carbón II Unidades 2 y 4   4_/</t>
  </si>
  <si>
    <t>SLT 806 Bajío   4_/</t>
  </si>
  <si>
    <t xml:space="preserve">LT Red de Transmisión Asociada a la CH La Yesca   3_/ </t>
  </si>
  <si>
    <t>RM CN Laguna Verde   4_/</t>
  </si>
  <si>
    <t>SE 1129 Compensación Redes   4_/</t>
  </si>
  <si>
    <t>SE 1213 COMPENSACION DE REDES   4_/</t>
  </si>
  <si>
    <t>amortización hasta 2011</t>
  </si>
  <si>
    <t>LT Red de Transmisión Asociada a la CCC Norte II</t>
  </si>
  <si>
    <t>Amortización en 2012</t>
  </si>
  <si>
    <t>Pasivo Legal</t>
  </si>
  <si>
    <t>SE 1129 Compensación Redes</t>
  </si>
  <si>
    <t>SE 1213 COMPENSACION DE REDES</t>
  </si>
  <si>
    <t>Notas: Las sumas de los parciales pueden no coincidir con los totales debido al redondeo.</t>
  </si>
  <si>
    <t>SE 1520 DISTRIBUCION NORTE</t>
  </si>
  <si>
    <t>1620 Distribución Valle de México</t>
  </si>
  <si>
    <t>Los Azufres III (Fase I)</t>
  </si>
  <si>
    <t>CE</t>
  </si>
  <si>
    <t>Sureste I</t>
  </si>
  <si>
    <t>LT 301 Centro     4_/</t>
  </si>
  <si>
    <t>SE 403 Noreste     4_/</t>
  </si>
  <si>
    <t>Pasivo total</t>
  </si>
  <si>
    <t>total</t>
  </si>
  <si>
    <t>parcial</t>
  </si>
  <si>
    <t>CC Hermosillo Conversión de TG a CC</t>
  </si>
  <si>
    <t>NO.</t>
  </si>
  <si>
    <t>TIPO</t>
  </si>
  <si>
    <t>NOMBRE DEL PROYECTO</t>
  </si>
  <si>
    <t>CLAVE DE IDENTIFICACION</t>
  </si>
  <si>
    <t>INVERSION FINANCIADA</t>
  </si>
  <si>
    <t>009 96 009</t>
  </si>
  <si>
    <t>Mexicali</t>
  </si>
  <si>
    <t>Baja California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</si>
  <si>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</si>
  <si>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</si>
  <si>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</si>
  <si>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</si>
  <si>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</si>
  <si>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</si>
  <si>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</si>
  <si>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</si>
  <si>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</si>
  <si>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</si>
  <si>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</si>
  <si>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219 Sureste-Peninsular</t>
  </si>
  <si>
    <t>015 09 015</t>
  </si>
  <si>
    <t>220 Oriental-Centro</t>
  </si>
  <si>
    <t>010 96 010</t>
  </si>
  <si>
    <t>014 96 014</t>
  </si>
  <si>
    <t>001 98 001</t>
  </si>
  <si>
    <t>008 97 008</t>
  </si>
  <si>
    <t>005 97 005</t>
  </si>
  <si>
    <t>304 Noroeste</t>
  </si>
  <si>
    <t>007 97 007</t>
  </si>
  <si>
    <t>003 98 003</t>
  </si>
  <si>
    <t>012 97 012</t>
  </si>
  <si>
    <t>004 98 004</t>
  </si>
  <si>
    <t>011 97 011</t>
  </si>
  <si>
    <t>Los Azufres II y Campo Geotérmico</t>
  </si>
  <si>
    <t>155 99 155</t>
  </si>
  <si>
    <t>Manuel Moreno Torres (2a. Etapa)</t>
  </si>
  <si>
    <t>156 99 156</t>
  </si>
  <si>
    <t>046 00 046</t>
  </si>
  <si>
    <t>407 Red Asociada a Altamira II, III y IV</t>
  </si>
  <si>
    <t>161 99 161</t>
  </si>
  <si>
    <t>165 99 165</t>
  </si>
  <si>
    <t>411 Sistema Nacional</t>
  </si>
  <si>
    <t>189 00 188</t>
  </si>
  <si>
    <t>Manuel Moreno Torres Red Asociada (2a. Etapa)</t>
  </si>
  <si>
    <t>202 99 202</t>
  </si>
  <si>
    <t>190 00 189</t>
  </si>
  <si>
    <t>402 Oriental - Peninsular</t>
  </si>
  <si>
    <t>186 00 185</t>
  </si>
  <si>
    <t>187 00 186</t>
  </si>
  <si>
    <t>159 99 159</t>
  </si>
  <si>
    <t>188 00 187</t>
  </si>
  <si>
    <t>191 00 190</t>
  </si>
  <si>
    <t>El Sauz conversión de TG a CC</t>
  </si>
  <si>
    <t>303 00 301</t>
  </si>
  <si>
    <t>229 99 229</t>
  </si>
  <si>
    <t>502 Oriental - Norte</t>
  </si>
  <si>
    <t>285 00 284</t>
  </si>
  <si>
    <t>506 Saltillo-Cañada</t>
  </si>
  <si>
    <t>214 99 214</t>
  </si>
  <si>
    <t>217 99 217</t>
  </si>
  <si>
    <t>Red Asociada de la Central Río Bravo III</t>
  </si>
  <si>
    <t>166 99 166</t>
  </si>
  <si>
    <t>227 99 227</t>
  </si>
  <si>
    <t>413 Noroeste - Occidental</t>
  </si>
  <si>
    <t>228 99 228</t>
  </si>
  <si>
    <t>286 00 285</t>
  </si>
  <si>
    <t>504 Norte - Occidental</t>
  </si>
  <si>
    <t>287 00 286</t>
  </si>
  <si>
    <t>050 00 049</t>
  </si>
  <si>
    <t>305 00 303</t>
  </si>
  <si>
    <t>610 Transmisión Noroeste - Norte</t>
  </si>
  <si>
    <t>306 00 304</t>
  </si>
  <si>
    <t>612 Subtransmisión Norte - Noreste</t>
  </si>
  <si>
    <t>308 00 306</t>
  </si>
  <si>
    <t>613 Subtransmisión Occidental</t>
  </si>
  <si>
    <t>309 00 307</t>
  </si>
  <si>
    <t>614 Subtransmisión Oriental</t>
  </si>
  <si>
    <t>310 00 308</t>
  </si>
  <si>
    <t>615 Subtransmisión Peninsular</t>
  </si>
  <si>
    <t>311 00 309</t>
  </si>
  <si>
    <t>Red Asociada de Transmisión de la CCI Baja California Sur I</t>
  </si>
  <si>
    <t>059 00 058</t>
  </si>
  <si>
    <t>060 00 059</t>
  </si>
  <si>
    <t>607 Sistema Bajio - Oriental</t>
  </si>
  <si>
    <t>304 00 302</t>
  </si>
  <si>
    <t>611 Subtransmisión Baja California - Noroeste</t>
  </si>
  <si>
    <t>307 00 305</t>
  </si>
  <si>
    <t>Suministro de vapor a las Centrales de Cerro Prieto</t>
  </si>
  <si>
    <t>057 00 056</t>
  </si>
  <si>
    <t>028 02 028</t>
  </si>
  <si>
    <t>Pacífico</t>
  </si>
  <si>
    <t>029 02 029</t>
  </si>
  <si>
    <t>El Cajón</t>
  </si>
  <si>
    <t>030 02 030</t>
  </si>
  <si>
    <t>La Yesca</t>
  </si>
  <si>
    <t>Lineas Centro</t>
  </si>
  <si>
    <t>026 02 026</t>
  </si>
  <si>
    <t>Red de Transmisión Asociada a la CH el Cajón</t>
  </si>
  <si>
    <t>031 02 031</t>
  </si>
  <si>
    <t>Red de Transmisión Asociada a Altamira V</t>
  </si>
  <si>
    <t>032 02 032</t>
  </si>
  <si>
    <t>Red de Transmisión Asociada a la Laguna II</t>
  </si>
  <si>
    <t>033 02 033</t>
  </si>
  <si>
    <t>Red de Transmisión Asociada a el Pacífico</t>
  </si>
  <si>
    <t>034 02 034</t>
  </si>
  <si>
    <t>707 Enlace Norte-Sur</t>
  </si>
  <si>
    <t>035 02 035</t>
  </si>
  <si>
    <t>Riviera Maya</t>
  </si>
  <si>
    <t>036 02 036</t>
  </si>
  <si>
    <t>PRR</t>
  </si>
  <si>
    <t>037 02 037</t>
  </si>
  <si>
    <t>003 02 003</t>
  </si>
  <si>
    <t>004 02 004</t>
  </si>
  <si>
    <t>005 02 005</t>
  </si>
  <si>
    <t>Carbón II</t>
  </si>
  <si>
    <t>006 02 006</t>
  </si>
  <si>
    <t>007 02 007</t>
  </si>
  <si>
    <t>008 02 008</t>
  </si>
  <si>
    <t>Emilio Portes Gil</t>
  </si>
  <si>
    <t>009 02 009</t>
  </si>
  <si>
    <t>010 02 010</t>
  </si>
  <si>
    <t>Gomez Palacio</t>
  </si>
  <si>
    <t>011 02 011</t>
  </si>
  <si>
    <t>Huinalá</t>
  </si>
  <si>
    <t>013 02 013</t>
  </si>
  <si>
    <t>Ixtaczoquitlán</t>
  </si>
  <si>
    <t>014 02 014</t>
  </si>
  <si>
    <t>015 02 015</t>
  </si>
  <si>
    <t>Gral. Manuel Alvarez Moreno (Manzanillo)</t>
  </si>
  <si>
    <t>018 02 018</t>
  </si>
  <si>
    <t>021 02 021</t>
  </si>
  <si>
    <t>022 02 022</t>
  </si>
  <si>
    <t>023 02 023</t>
  </si>
  <si>
    <t>Tuxpango</t>
  </si>
  <si>
    <t>024 02 024</t>
  </si>
  <si>
    <t>025 02 025</t>
  </si>
  <si>
    <t>027 02 027</t>
  </si>
  <si>
    <t>040 02 040</t>
  </si>
  <si>
    <t>708 Compensación Dinámicas Oriental -Norte</t>
  </si>
  <si>
    <t>041 02 041</t>
  </si>
  <si>
    <t>701 Occidente-Centro</t>
  </si>
  <si>
    <t>042 02 042</t>
  </si>
  <si>
    <t>702 Sureste-Peninsular</t>
  </si>
  <si>
    <t>043 02 043</t>
  </si>
  <si>
    <t>703 Noreste-Norte</t>
  </si>
  <si>
    <t>044 02 044</t>
  </si>
  <si>
    <t>704 Baja California -Noroeste</t>
  </si>
  <si>
    <t>045 02 045</t>
  </si>
  <si>
    <t>046 02 046</t>
  </si>
  <si>
    <t>047 02 047</t>
  </si>
  <si>
    <t>Conversión El Encino de TG aCC</t>
  </si>
  <si>
    <t>065 02 065</t>
  </si>
  <si>
    <t>066 02 066</t>
  </si>
  <si>
    <t>073 02 073</t>
  </si>
  <si>
    <t>052 02 052</t>
  </si>
  <si>
    <t>059 02 059</t>
  </si>
  <si>
    <t>CT Carbón II Unidades 2 y 4</t>
  </si>
  <si>
    <t>056 02 056</t>
  </si>
  <si>
    <t>058 02 058</t>
  </si>
  <si>
    <t>053 02 053</t>
  </si>
  <si>
    <t>CT Pdte. Adolfo López Mateos Unidades 3, 4, 5 y 6</t>
  </si>
  <si>
    <t>051 02 051</t>
  </si>
  <si>
    <t>049 02 049</t>
  </si>
  <si>
    <t>811 Noroeste</t>
  </si>
  <si>
    <t>060 02 060</t>
  </si>
  <si>
    <t>061 02 061</t>
  </si>
  <si>
    <t>062 02 062</t>
  </si>
  <si>
    <t>067 02 067</t>
  </si>
  <si>
    <t>068 02 068</t>
  </si>
  <si>
    <t>803 NOINE</t>
  </si>
  <si>
    <t>069 02 069</t>
  </si>
  <si>
    <t>805 El Occidente</t>
  </si>
  <si>
    <t>071 02 071</t>
  </si>
  <si>
    <t>806 Bajío</t>
  </si>
  <si>
    <t>072 02 072</t>
  </si>
  <si>
    <t>002 03 002</t>
  </si>
  <si>
    <t>006 03 006</t>
  </si>
  <si>
    <t>911 Noreste</t>
  </si>
  <si>
    <t>008 03 008</t>
  </si>
  <si>
    <t>009 03 009</t>
  </si>
  <si>
    <t>010 03 010</t>
  </si>
  <si>
    <t>011 03 011</t>
  </si>
  <si>
    <t>901 Pacífico</t>
  </si>
  <si>
    <t>012 03 012</t>
  </si>
  <si>
    <t>013 03 013</t>
  </si>
  <si>
    <t>014 03 014</t>
  </si>
  <si>
    <t>0418TOQ0140</t>
  </si>
  <si>
    <t>0418TOQ0138</t>
  </si>
  <si>
    <t>Red de Fibra Optica Proyecto Sur</t>
  </si>
  <si>
    <t>0318TOQ0204</t>
  </si>
  <si>
    <t>Red de Fibra Optica Proyecto Centro</t>
  </si>
  <si>
    <t>0318TOQ0205</t>
  </si>
  <si>
    <t>Red de Fibra Optica Proyecto Norte</t>
  </si>
  <si>
    <t>0318TOQ0203</t>
  </si>
  <si>
    <t>1006 Central----Sur</t>
  </si>
  <si>
    <t>0418TOQ0087</t>
  </si>
  <si>
    <t>0418TOQ0063</t>
  </si>
  <si>
    <t>0418TOQ0083</t>
  </si>
  <si>
    <t>0418TOQ0084</t>
  </si>
  <si>
    <t>CT Puerto Libertad Unidad 4</t>
  </si>
  <si>
    <t>0418TOQ0091</t>
  </si>
  <si>
    <t>0418TOQ0085</t>
  </si>
  <si>
    <t>CCC Samalayuca II</t>
  </si>
  <si>
    <t>0418TOQ0086</t>
  </si>
  <si>
    <t>0418TOQ0097</t>
  </si>
  <si>
    <t>CCC Huinala II</t>
  </si>
  <si>
    <t>0418TOQ0088</t>
  </si>
  <si>
    <t>1004 Compensación Dinámica Área Central</t>
  </si>
  <si>
    <t>0418TOQ0089</t>
  </si>
  <si>
    <t>1003 Subestaciones Eléctricas de Occidente</t>
  </si>
  <si>
    <t>0418TOQ0090</t>
  </si>
  <si>
    <t>Red de Transmisión Asociada a la CC San Lorenzo</t>
  </si>
  <si>
    <t>0418TOQ0096</t>
  </si>
  <si>
    <t>0418TOQ0092</t>
  </si>
  <si>
    <t>0418TOQ0060</t>
  </si>
  <si>
    <t>1001 Red de Transmisión Baja -- Nogales</t>
  </si>
  <si>
    <t>0418TOQ0062</t>
  </si>
  <si>
    <t>Red de Transmisión Asociada a la CH La Yesca</t>
  </si>
  <si>
    <t>0418TOQ0141</t>
  </si>
  <si>
    <t>0518TOQ0047</t>
  </si>
  <si>
    <t>Red de transmisión asociada a la CC Agua Prieta II</t>
  </si>
  <si>
    <t>0518TOQ0048</t>
  </si>
  <si>
    <t>0518TOQ0064</t>
  </si>
  <si>
    <t>CCC Huinalá Unidad 6</t>
  </si>
  <si>
    <t>0518TOQ0042</t>
  </si>
  <si>
    <t>CN Laguna Verde</t>
  </si>
  <si>
    <t>0518TOQ0043</t>
  </si>
  <si>
    <t>0518TOQ0039</t>
  </si>
  <si>
    <t>0518TOQ0041</t>
  </si>
  <si>
    <t>1110 Compensación Capacitiva del Norte</t>
  </si>
  <si>
    <t>0518TOQ0054</t>
  </si>
  <si>
    <t>0518TOQ0060</t>
  </si>
  <si>
    <t>1117 Transformación de Guaymas</t>
  </si>
  <si>
    <t>0518TOQ0061</t>
  </si>
  <si>
    <t>0518TOQ0035</t>
  </si>
  <si>
    <t>1121 Baja California</t>
  </si>
  <si>
    <t>0518TOQ0034</t>
  </si>
  <si>
    <t>0518TOQ0032</t>
  </si>
  <si>
    <t>0518TOQ0031</t>
  </si>
  <si>
    <t>1124 Bajío Centro</t>
  </si>
  <si>
    <t>0518TOQ0029</t>
  </si>
  <si>
    <t>1125 Distribución</t>
  </si>
  <si>
    <t>0518TOQ0028</t>
  </si>
  <si>
    <t>1126 Centro Oriente</t>
  </si>
  <si>
    <t>0518TOQ0036</t>
  </si>
  <si>
    <t>0518TOQ0033</t>
  </si>
  <si>
    <t>1128 Centro Sur</t>
  </si>
  <si>
    <t>0518TOQ0030</t>
  </si>
  <si>
    <t>1129 Compensación redes</t>
  </si>
  <si>
    <t>0518TOQ0037</t>
  </si>
  <si>
    <t>0518TOQ0055</t>
  </si>
  <si>
    <t>0518TOQ0056</t>
  </si>
  <si>
    <t>0518TOQ0058</t>
  </si>
  <si>
    <t>0518TOQ0062</t>
  </si>
  <si>
    <t>1119 Transmisión y Transformación del Sureste</t>
  </si>
  <si>
    <t>0518TOQ0063</t>
  </si>
  <si>
    <t>Suministro de 970 T/h a las Centrales de Cerro Prieto</t>
  </si>
  <si>
    <t>0518TOQ0038</t>
  </si>
  <si>
    <t>1206 Conversión a 400 kV de la LT Mazatlan II - La Higuera</t>
  </si>
  <si>
    <t>0618TOQ0028</t>
  </si>
  <si>
    <t>0618TOQ0029</t>
  </si>
  <si>
    <t>1205 Compensación Oriental - Peninsular</t>
  </si>
  <si>
    <t>0618TOQ0030</t>
  </si>
  <si>
    <t>1212 SUR - PENINSULAR</t>
  </si>
  <si>
    <t>0618TOQ0031</t>
  </si>
  <si>
    <t>1204 Conversión a 400 kV del Área Peninsular</t>
  </si>
  <si>
    <t>0618TOQ0032</t>
  </si>
  <si>
    <t>1203 Transmisión y Transformación Oriental - Sureste</t>
  </si>
  <si>
    <t>0618TOQ0033</t>
  </si>
  <si>
    <t>1202 Suministro de Energía a la Zona Manzanillo</t>
  </si>
  <si>
    <t>0618TOQ0034</t>
  </si>
  <si>
    <t>1211 NORESTE - CENTRAL</t>
  </si>
  <si>
    <t>0618TOQ0035</t>
  </si>
  <si>
    <t>1210 NORTE - NOROESTE</t>
  </si>
  <si>
    <t>0618TOQ0036</t>
  </si>
  <si>
    <t>0618TOQ0037</t>
  </si>
  <si>
    <t>CCC Poza Rica</t>
  </si>
  <si>
    <t>0618TOQ0038</t>
  </si>
  <si>
    <t>0618TOQ0039</t>
  </si>
  <si>
    <t>Red de Trans Asoc al proy de temp abierta y Oax. II, III, IV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</si>
  <si>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</si>
  <si>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</si>
  <si>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</si>
  <si>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</si>
  <si>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</si>
  <si>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</si>
  <si>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</si>
  <si>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</si>
  <si>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</si>
  <si>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1301 Interconexión de Baja California</t>
  </si>
  <si>
    <t>0718TOQ0019</t>
  </si>
  <si>
    <t>1304 Transmisión y Transformación del Oriental</t>
  </si>
  <si>
    <t>0718TOQ0036</t>
  </si>
  <si>
    <t>0718TOQ0035</t>
  </si>
  <si>
    <t>1302 Transmisión y Transformación Norte y Occidente</t>
  </si>
  <si>
    <t>0718TOQ0034</t>
  </si>
  <si>
    <t>0718TOQ0022</t>
  </si>
  <si>
    <t>Baja California Sur III</t>
  </si>
  <si>
    <t>0718TOQ0023</t>
  </si>
  <si>
    <t>1313 Red de Transmisión Asociada al CC Baja California III</t>
  </si>
  <si>
    <t>0718TOQ0027</t>
  </si>
  <si>
    <t>0718TOQ0037</t>
  </si>
  <si>
    <t>1322 DISTRIBUCION CENTRO</t>
  </si>
  <si>
    <t>0718TOQ0038</t>
  </si>
  <si>
    <t>1321 DISTRIBUCION NORESTE</t>
  </si>
  <si>
    <t>0718TOQ0032</t>
  </si>
  <si>
    <t>1320 DISTRIBUCION NOROESTE</t>
  </si>
  <si>
    <t>0718TOQ0033</t>
  </si>
  <si>
    <t>0818TOQ0071</t>
  </si>
  <si>
    <t>0818TOQ0093</t>
  </si>
  <si>
    <t>1405 Subest y Líneas de Transmisión de las Áreas Sureste</t>
  </si>
  <si>
    <t>0818TOQ0072</t>
  </si>
  <si>
    <t>0818TOQ0069</t>
  </si>
  <si>
    <t>1421 DISTRIBUCIÓN SUR</t>
  </si>
  <si>
    <t>0818TOQ0073</t>
  </si>
  <si>
    <t>1403 Compensación Capacitiva de las Áreas Noroeste - Norte</t>
  </si>
  <si>
    <t>0818TOQ0070</t>
  </si>
  <si>
    <t>0818TOQ0074</t>
  </si>
  <si>
    <t>Santa Rosalía II</t>
  </si>
  <si>
    <t>0818TOQ0084</t>
  </si>
  <si>
    <t>CT Altamira Unidades 1 y 2</t>
  </si>
  <si>
    <t>0818TOQ0076</t>
  </si>
  <si>
    <t>0918TOQ0018</t>
  </si>
  <si>
    <t>0918TOQ0019</t>
  </si>
  <si>
    <t>0918TOQ0020</t>
  </si>
  <si>
    <t>1601 Transmisión y Transformación Noroeste - Norte</t>
  </si>
  <si>
    <t>1018TOQ0038</t>
  </si>
  <si>
    <t>1602 Transmisión La Paz entronque Tuxpan - Texcoco</t>
  </si>
  <si>
    <t>1018TOQ0042</t>
  </si>
  <si>
    <t>1018TOQ0050</t>
  </si>
  <si>
    <t>1603 Subestación Lago</t>
  </si>
  <si>
    <t>1018TOQ0040</t>
  </si>
  <si>
    <t>1604 Transmisión Ayotla-Chalco</t>
  </si>
  <si>
    <t>1018TOQ0043</t>
  </si>
  <si>
    <t>Guerrero Negro IV</t>
  </si>
  <si>
    <t>1018TOQ0046</t>
  </si>
  <si>
    <t>Red de Transmisión Asociada a la CI Guerrero Negro IV</t>
  </si>
  <si>
    <t>1018TOQ0056</t>
  </si>
  <si>
    <t>Red de Transmisión Asociada al CC Occidental I (Bajío)</t>
  </si>
  <si>
    <t>1018TOQ0045</t>
  </si>
  <si>
    <t>Santa Rosalía III</t>
  </si>
  <si>
    <t>1018TOQ0047</t>
  </si>
  <si>
    <t>Red de Transmisión Asociada a la CI Santa Rosalia III</t>
  </si>
  <si>
    <t>1018TOQ0049</t>
  </si>
  <si>
    <t>1621 Distribución Norte-Sur</t>
  </si>
  <si>
    <t>1018TOQ0048</t>
  </si>
  <si>
    <t>1018TOQ0039</t>
  </si>
  <si>
    <t>1018TOQ0037</t>
  </si>
  <si>
    <t>La Parota</t>
  </si>
  <si>
    <t>1018TOQ0054</t>
  </si>
  <si>
    <t>Red de transmisión asociada a la CH La Parota</t>
  </si>
  <si>
    <t>1018TOQ0053</t>
  </si>
  <si>
    <t>CT José López Portillo</t>
  </si>
  <si>
    <t>1118TOQ0016</t>
  </si>
  <si>
    <t>Red de Transmisión Asociada al CC Noroeste</t>
  </si>
  <si>
    <t>1118TOQ0029</t>
  </si>
  <si>
    <t>1721 DISTRIBUCIÓN NORTE</t>
  </si>
  <si>
    <t>1118TOQ0026</t>
  </si>
  <si>
    <t>Red de Transmisión Asociada al CC Noreste</t>
  </si>
  <si>
    <t>1118TOQ0015</t>
  </si>
  <si>
    <t>1720 Distribución Valle de México</t>
  </si>
  <si>
    <t>1118TOQ0025</t>
  </si>
  <si>
    <t>Red de Transmisión Asociada al CC Norte III</t>
  </si>
  <si>
    <t>1118TOQ0021</t>
  </si>
  <si>
    <t>Los Humeros III</t>
  </si>
  <si>
    <t>1118TOQ0014</t>
  </si>
  <si>
    <t>Centro II</t>
  </si>
  <si>
    <t>1118TOQ0022</t>
  </si>
  <si>
    <t>Baja California Sur V</t>
  </si>
  <si>
    <t>1118TOQ0013</t>
  </si>
  <si>
    <t>Red de transmisión asociada a la CE Rumorosa I, II y III</t>
  </si>
  <si>
    <t>1118TOQ0033</t>
  </si>
  <si>
    <t>1722 Distribución Sur</t>
  </si>
  <si>
    <t>1118TOQ0027</t>
  </si>
  <si>
    <t>Chicoasén II</t>
  </si>
  <si>
    <t>1118TOQ0023</t>
  </si>
  <si>
    <t>Red de transmisión asociada a la CH Chicoasén II</t>
  </si>
  <si>
    <t>1118TOQ0024</t>
  </si>
  <si>
    <t>1705 Transmisión del Occidental</t>
  </si>
  <si>
    <t>1118TOQ0019</t>
  </si>
  <si>
    <t>1701 Subestación Chimalpa Dos</t>
  </si>
  <si>
    <t>1118TOQ0017</t>
  </si>
  <si>
    <t>1703  Conversión a 400 kV de la Riviera Maya</t>
  </si>
  <si>
    <t>1118TOQ0020</t>
  </si>
  <si>
    <t>1702 Transmisión y Transformación Baja - Noine</t>
  </si>
  <si>
    <t>1118TOQ0018</t>
  </si>
  <si>
    <t>1704 Interconexión sist aislados Guerrero Negro Sta Rosalía</t>
  </si>
  <si>
    <t>1118TOQ0028</t>
  </si>
  <si>
    <t>002 97 002</t>
  </si>
  <si>
    <t>111 98 111</t>
  </si>
  <si>
    <t>016 97 016</t>
  </si>
  <si>
    <t>112 98 112</t>
  </si>
  <si>
    <t>017 97 017</t>
  </si>
  <si>
    <t>000 98 999</t>
  </si>
  <si>
    <t>113 98 113</t>
  </si>
  <si>
    <t>114 98 114</t>
  </si>
  <si>
    <t>Río Bravo II</t>
  </si>
  <si>
    <t>018 97 018</t>
  </si>
  <si>
    <t>115 98 115</t>
  </si>
  <si>
    <t>019 97 019</t>
  </si>
  <si>
    <t>116 98 116</t>
  </si>
  <si>
    <t>000 98 998</t>
  </si>
  <si>
    <t>Gasoducto Samalayuca</t>
  </si>
  <si>
    <t>000 98 997</t>
  </si>
  <si>
    <t>150 99 150</t>
  </si>
  <si>
    <t>Chihuahua III</t>
  </si>
  <si>
    <t>151 99 151</t>
  </si>
  <si>
    <t>152 99 152</t>
  </si>
  <si>
    <t>153 99 153</t>
  </si>
  <si>
    <t>154 99 154</t>
  </si>
  <si>
    <t>206 99 206</t>
  </si>
  <si>
    <t>055 00 054</t>
  </si>
  <si>
    <t>056 00 055</t>
  </si>
  <si>
    <t>054 00 053</t>
  </si>
  <si>
    <t>048 02 048</t>
  </si>
  <si>
    <t>Norte II</t>
  </si>
  <si>
    <t>0418TOQ0144</t>
  </si>
  <si>
    <t>0418TOQ0145</t>
  </si>
  <si>
    <t>0518TOQ0065</t>
  </si>
  <si>
    <t>0618TOQ0044</t>
  </si>
  <si>
    <t>Oaxaca II y CE Oaxaca III y CE Oaxaca IV</t>
  </si>
  <si>
    <t>0718TOQ0031</t>
  </si>
  <si>
    <t>Baja California III</t>
  </si>
  <si>
    <t>0718TOQ0030</t>
  </si>
  <si>
    <t>Norte III (Juárez)</t>
  </si>
  <si>
    <t>1018TOQ0041</t>
  </si>
  <si>
    <t>Occidental I (Bajío)</t>
  </si>
  <si>
    <t>1018TOQ0044</t>
  </si>
  <si>
    <t>1018TOQ0051</t>
  </si>
  <si>
    <t>Sureste II</t>
  </si>
  <si>
    <t>1018TOQ0052</t>
  </si>
  <si>
    <t>Noroeste</t>
  </si>
  <si>
    <t>1118TOQ0030</t>
  </si>
  <si>
    <t>Noreste</t>
  </si>
  <si>
    <t>1118TOQ0031</t>
  </si>
  <si>
    <t>Rumorosa I, II y III</t>
  </si>
  <si>
    <t>1118TOQ0032</t>
  </si>
  <si>
    <t>pesos</t>
  </si>
  <si>
    <t>mdd</t>
  </si>
  <si>
    <t>Columna5</t>
  </si>
  <si>
    <t>Columna6</t>
  </si>
  <si>
    <t xml:space="preserve"> NO. </t>
  </si>
  <si>
    <t xml:space="preserve"> TIPO </t>
  </si>
  <si>
    <t xml:space="preserve"> NOMBRE DEL PROYECTO </t>
  </si>
  <si>
    <t xml:space="preserve"> CLAVE DE IDENTIFICACION </t>
  </si>
  <si>
    <t xml:space="preserve"> INVERSION FINANCIADA </t>
  </si>
  <si>
    <t xml:space="preserve"> CG </t>
  </si>
  <si>
    <t xml:space="preserve"> Cerro Prieto IV </t>
  </si>
  <si>
    <t xml:space="preserve"> 009 96 009 </t>
  </si>
  <si>
    <t xml:space="preserve"> Mexicali </t>
  </si>
  <si>
    <t xml:space="preserve"> Baja California </t>
  </si>
  <si>
    <t xml:space="preserve"> CC </t>
  </si>
  <si>
    <t xml:space="preserve"> Chihuahua </t>
  </si>
  <si>
    <t xml:space="preserve"> 006 96 006 </t>
  </si>
  <si>
    <t xml:space="preserve"> CCI </t>
  </si>
  <si>
    <t xml:space="preserve"> Guerrero Negro II </t>
  </si>
  <si>
    <t xml:space="preserve"> 021 97 021 </t>
  </si>
  <si>
    <t xml:space="preserve"> Monterrey II </t>
  </si>
  <si>
    <t xml:space="preserve"> 007 96 007 </t>
  </si>
  <si>
    <t xml:space="preserve"> CD </t>
  </si>
  <si>
    <t xml:space="preserve"> Puerto San Carlos II </t>
  </si>
  <si>
    <t xml:space="preserve"> 022 97 022 </t>
  </si>
  <si>
    <t xml:space="preserve"> Rosarito III (Unidades 8 y 9) </t>
  </si>
  <si>
    <t xml:space="preserve"> 008 96 008 </t>
  </si>
  <si>
    <t xml:space="preserve"> CT </t>
  </si>
  <si>
    <t xml:space="preserve"> Samalayuca II </t>
  </si>
  <si>
    <t xml:space="preserve"> 000 97 999 </t>
  </si>
  <si>
    <t xml:space="preserve"> LT </t>
  </si>
  <si>
    <t xml:space="preserve"> 211 Cable Submarino </t>
  </si>
  <si>
    <t xml:space="preserve"> 017 96 017 </t>
  </si>
  <si>
    <t xml:space="preserve"> 214 y 215 Sureste-Peninsular </t>
  </si>
  <si>
    <t xml:space="preserve"> 011 96 011 </t>
  </si>
  <si>
    <t xml:space="preserve"> 216 y 217 Noroeste </t>
  </si>
  <si>
    <t xml:space="preserve"> 012 96 012 </t>
  </si>
  <si>
    <t xml:space="preserve"> SE </t>
  </si>
  <si>
    <t xml:space="preserve"> 212 y 213 SF6 Potencia y Distribución </t>
  </si>
  <si>
    <t xml:space="preserve"> 016 96 016 </t>
  </si>
  <si>
    <t xml:space="preserve"> 218 Noroeste </t>
  </si>
  <si>
    <t xml:space="preserve"> 013 96 013 </t>
  </si>
  <si>
    <t xml:space="preserve"> 219 Sureste-Peninsular </t>
  </si>
  <si>
    <t xml:space="preserve"> 015 09 015 </t>
  </si>
  <si>
    <t xml:space="preserve"> 220 Oriental-Centro </t>
  </si>
  <si>
    <t xml:space="preserve"> 010 96 010 </t>
  </si>
  <si>
    <t xml:space="preserve"> 221 Occidental </t>
  </si>
  <si>
    <t xml:space="preserve"> 014 96 014 </t>
  </si>
  <si>
    <t xml:space="preserve"> 301 Centro </t>
  </si>
  <si>
    <t xml:space="preserve"> 001 98 001 </t>
  </si>
  <si>
    <t xml:space="preserve"> 302 Sureste </t>
  </si>
  <si>
    <t xml:space="preserve"> 008 97 008 </t>
  </si>
  <si>
    <t xml:space="preserve"> 303 Ixtapa - Pie de la Cuesta </t>
  </si>
  <si>
    <t xml:space="preserve"> 005 97 005 </t>
  </si>
  <si>
    <t xml:space="preserve"> 304 Noroeste </t>
  </si>
  <si>
    <t xml:space="preserve"> 007 97 007 </t>
  </si>
  <si>
    <t xml:space="preserve"> 305 Centro-Oriente </t>
  </si>
  <si>
    <t xml:space="preserve"> 003 98 003 </t>
  </si>
  <si>
    <t xml:space="preserve"> 306 Sureste </t>
  </si>
  <si>
    <t xml:space="preserve"> 012 97 012 </t>
  </si>
  <si>
    <t xml:space="preserve"> 307 Noreste </t>
  </si>
  <si>
    <t xml:space="preserve"> 004 98 004 </t>
  </si>
  <si>
    <t xml:space="preserve"> 308 Noroeste </t>
  </si>
  <si>
    <t xml:space="preserve"> 011 97 011 </t>
  </si>
  <si>
    <t xml:space="preserve"> Los Azufres II y Campo Geotérmico </t>
  </si>
  <si>
    <t xml:space="preserve"> 155 99 155 </t>
  </si>
  <si>
    <t xml:space="preserve"> CH </t>
  </si>
  <si>
    <t xml:space="preserve"> Manuel Moreno Torres (2a. Etapa) </t>
  </si>
  <si>
    <t xml:space="preserve"> 156 99 156 </t>
  </si>
  <si>
    <t xml:space="preserve"> 406 Red Asociada a Tuxpan II, III y IV </t>
  </si>
  <si>
    <t xml:space="preserve"> 046 00 046 </t>
  </si>
  <si>
    <t xml:space="preserve"> 407 Red Asociada a Altamira II, III y IV </t>
  </si>
  <si>
    <t xml:space="preserve"> 161 99 161 </t>
  </si>
  <si>
    <t xml:space="preserve"> 408 Naco-Nogales - Área Noroeste </t>
  </si>
  <si>
    <t xml:space="preserve"> 165 99 165 </t>
  </si>
  <si>
    <t xml:space="preserve"> 411 Sistema Nacional </t>
  </si>
  <si>
    <t xml:space="preserve"> 189 00 188 </t>
  </si>
  <si>
    <t xml:space="preserve"> Manuel Moreno Torres Red Asociada (2a. Etapa) </t>
  </si>
  <si>
    <t xml:space="preserve"> 202 99 202 </t>
  </si>
  <si>
    <t xml:space="preserve"> 401 Occidental - Central </t>
  </si>
  <si>
    <t xml:space="preserve"> 190 00 189 </t>
  </si>
  <si>
    <t xml:space="preserve"> 402 Oriental - Peninsular </t>
  </si>
  <si>
    <t xml:space="preserve"> 186 00 185 </t>
  </si>
  <si>
    <t xml:space="preserve"> 403 Noreste </t>
  </si>
  <si>
    <t xml:space="preserve"> 187 00 186 </t>
  </si>
  <si>
    <t xml:space="preserve"> 404 Noroeste-Norte </t>
  </si>
  <si>
    <t xml:space="preserve"> 159 99 159 </t>
  </si>
  <si>
    <t xml:space="preserve"> 405 Compensación Alta Tensión </t>
  </si>
  <si>
    <t xml:space="preserve"> 188 00 187 </t>
  </si>
  <si>
    <t xml:space="preserve"> 410 Sistema Nacional </t>
  </si>
  <si>
    <t xml:space="preserve"> 191 00 190 </t>
  </si>
  <si>
    <t xml:space="preserve"> El Sauz conversión de TG a CC </t>
  </si>
  <si>
    <t xml:space="preserve"> 303 00 301 </t>
  </si>
  <si>
    <t xml:space="preserve"> 414 Norte-Occidental </t>
  </si>
  <si>
    <t xml:space="preserve"> 229 99 229 </t>
  </si>
  <si>
    <t xml:space="preserve"> 502 Oriental - Norte </t>
  </si>
  <si>
    <t xml:space="preserve"> 285 00 284 </t>
  </si>
  <si>
    <t xml:space="preserve"> 506 Saltillo-Cañada </t>
  </si>
  <si>
    <t xml:space="preserve"> 214 99 214 </t>
  </si>
  <si>
    <t xml:space="preserve"> Red Asociada de la Central Tamazunchale </t>
  </si>
  <si>
    <t xml:space="preserve"> 217 99 217 </t>
  </si>
  <si>
    <t xml:space="preserve"> Red Asociada de la Central Río Bravo III </t>
  </si>
  <si>
    <t xml:space="preserve"> 166 99 166 </t>
  </si>
  <si>
    <t xml:space="preserve"> 412 Compensación Norte </t>
  </si>
  <si>
    <t xml:space="preserve"> 227 99 227 </t>
  </si>
  <si>
    <t xml:space="preserve"> 413 Noroeste - Occidental </t>
  </si>
  <si>
    <t xml:space="preserve"> 228 99 228 </t>
  </si>
  <si>
    <t xml:space="preserve"> 503 Oriental </t>
  </si>
  <si>
    <t xml:space="preserve"> 286 00 285 </t>
  </si>
  <si>
    <t xml:space="preserve"> 504 Norte - Occidental </t>
  </si>
  <si>
    <t xml:space="preserve"> 287 00 286 </t>
  </si>
  <si>
    <t xml:space="preserve"> Baja California Sur I </t>
  </si>
  <si>
    <t xml:space="preserve"> 050 00 049 </t>
  </si>
  <si>
    <t xml:space="preserve"> 609 Transmisión Noroeste - Occidental </t>
  </si>
  <si>
    <t xml:space="preserve"> 305 00 303 </t>
  </si>
  <si>
    <t xml:space="preserve"> 610 Transmisión Noroeste - Norte </t>
  </si>
  <si>
    <t xml:space="preserve"> 306 00 304 </t>
  </si>
  <si>
    <t xml:space="preserve"> 612 Subtransmisión Norte - Noreste </t>
  </si>
  <si>
    <t xml:space="preserve"> 308 00 306 </t>
  </si>
  <si>
    <t xml:space="preserve"> 613 Subtransmisión Occidental </t>
  </si>
  <si>
    <t xml:space="preserve"> 309 00 307 </t>
  </si>
  <si>
    <t xml:space="preserve"> 614 Subtransmisión Oriental </t>
  </si>
  <si>
    <t xml:space="preserve"> 310 00 308 </t>
  </si>
  <si>
    <t xml:space="preserve"> 615 Subtransmisión Peninsular </t>
  </si>
  <si>
    <t xml:space="preserve"> 311 00 309 </t>
  </si>
  <si>
    <t xml:space="preserve"> Red Asociada de Transmisión de la CCI Baja California Sur I </t>
  </si>
  <si>
    <t xml:space="preserve"> 059 00 058 </t>
  </si>
  <si>
    <t xml:space="preserve"> 1012 Red de Transmisión Asociada a la CCC Baja California </t>
  </si>
  <si>
    <t xml:space="preserve"> 060 00 059 </t>
  </si>
  <si>
    <t xml:space="preserve"> 607 Sistema Bajio - Oriental </t>
  </si>
  <si>
    <t xml:space="preserve"> 304 00 302 </t>
  </si>
  <si>
    <t xml:space="preserve"> 611 Subtransmisión Baja California - Noroeste </t>
  </si>
  <si>
    <t xml:space="preserve"> 307 00 305 </t>
  </si>
  <si>
    <t xml:space="preserve"> SUV </t>
  </si>
  <si>
    <t xml:space="preserve"> Suministro de vapor a las Centrales de Cerro Prieto </t>
  </si>
  <si>
    <t xml:space="preserve"> 057 00 056 </t>
  </si>
  <si>
    <t xml:space="preserve"> Hermosillo Conversión de TG a CC </t>
  </si>
  <si>
    <t xml:space="preserve"> 028 02 028 </t>
  </si>
  <si>
    <t xml:space="preserve"> Hermosillo </t>
  </si>
  <si>
    <t xml:space="preserve"> CCC </t>
  </si>
  <si>
    <t xml:space="preserve"> Pacífico </t>
  </si>
  <si>
    <t xml:space="preserve"> 029 02 029 </t>
  </si>
  <si>
    <t xml:space="preserve"> El Cajón </t>
  </si>
  <si>
    <t xml:space="preserve"> 030 02 030 </t>
  </si>
  <si>
    <t xml:space="preserve"> La Yesca </t>
  </si>
  <si>
    <t xml:space="preserve"> Lineas Centro </t>
  </si>
  <si>
    <t xml:space="preserve"> 026 02 026 </t>
  </si>
  <si>
    <t xml:space="preserve"> Red de Transmisión Asociada a la CH el Cajón </t>
  </si>
  <si>
    <t xml:space="preserve"> 031 02 031 </t>
  </si>
  <si>
    <t xml:space="preserve"> Red de Transmisión Asociada a Altamira V </t>
  </si>
  <si>
    <t xml:space="preserve"> 032 02 032 </t>
  </si>
  <si>
    <t xml:space="preserve"> Red de Transmisión Asociada a la Laguna II </t>
  </si>
  <si>
    <t xml:space="preserve"> 033 02 033 </t>
  </si>
  <si>
    <t xml:space="preserve"> Red de Transmisión Asociada a el Pacífico </t>
  </si>
  <si>
    <t xml:space="preserve"> 034 02 034 </t>
  </si>
  <si>
    <t xml:space="preserve"> 707 Enlace Norte-Sur </t>
  </si>
  <si>
    <t xml:space="preserve"> 035 02 035 </t>
  </si>
  <si>
    <t xml:space="preserve"> Riviera Maya </t>
  </si>
  <si>
    <t xml:space="preserve"> 036 02 036 </t>
  </si>
  <si>
    <t xml:space="preserve"> PRR </t>
  </si>
  <si>
    <t xml:space="preserve"> Presa Reguladora Amata </t>
  </si>
  <si>
    <t xml:space="preserve"> 037 02 037 </t>
  </si>
  <si>
    <t xml:space="preserve"> RM </t>
  </si>
  <si>
    <t xml:space="preserve"> Adolfo López Mateos </t>
  </si>
  <si>
    <t xml:space="preserve"> 003 02 003 </t>
  </si>
  <si>
    <t xml:space="preserve"> Altamira </t>
  </si>
  <si>
    <t xml:space="preserve"> 004 02 004 </t>
  </si>
  <si>
    <t xml:space="preserve"> Botello </t>
  </si>
  <si>
    <t xml:space="preserve"> 005 02 005 </t>
  </si>
  <si>
    <t xml:space="preserve"> Carbón II </t>
  </si>
  <si>
    <t xml:space="preserve"> 006 02 006 </t>
  </si>
  <si>
    <t xml:space="preserve"> Carlos Rodríguez Rivero </t>
  </si>
  <si>
    <t xml:space="preserve"> 007 02 007 </t>
  </si>
  <si>
    <t xml:space="preserve"> Dos Bocas </t>
  </si>
  <si>
    <t xml:space="preserve"> 008 02 008 </t>
  </si>
  <si>
    <t xml:space="preserve"> Emilio Portes Gil </t>
  </si>
  <si>
    <t xml:space="preserve"> 009 02 009 </t>
  </si>
  <si>
    <t xml:space="preserve"> Francisco Pérez Ríos </t>
  </si>
  <si>
    <t xml:space="preserve"> 010 02 010 </t>
  </si>
  <si>
    <t xml:space="preserve"> Gomez Palacio </t>
  </si>
  <si>
    <t xml:space="preserve"> 011 02 011 </t>
  </si>
  <si>
    <t xml:space="preserve"> Huinalá </t>
  </si>
  <si>
    <t xml:space="preserve"> 013 02 013 </t>
  </si>
  <si>
    <t xml:space="preserve"> Ixtaczoquitlán </t>
  </si>
  <si>
    <t xml:space="preserve"> 014 02 014 </t>
  </si>
  <si>
    <t xml:space="preserve"> José Aceves Pozos (Mazatlán II) </t>
  </si>
  <si>
    <t xml:space="preserve"> 015 02 015 </t>
  </si>
  <si>
    <t xml:space="preserve"> Gral. Manuel Alvarez Moreno (Manzanillo) </t>
  </si>
  <si>
    <t xml:space="preserve"> 018 02 018 </t>
  </si>
  <si>
    <t xml:space="preserve"> CT Puerto Libertad </t>
  </si>
  <si>
    <t xml:space="preserve"> 021 02 021 </t>
  </si>
  <si>
    <t xml:space="preserve"> Punta Prieta </t>
  </si>
  <si>
    <t xml:space="preserve"> 022 02 022 </t>
  </si>
  <si>
    <t xml:space="preserve"> Salamanca </t>
  </si>
  <si>
    <t xml:space="preserve"> 023 02 023 </t>
  </si>
  <si>
    <t xml:space="preserve"> Tuxpango </t>
  </si>
  <si>
    <t xml:space="preserve"> 024 02 024 </t>
  </si>
  <si>
    <t xml:space="preserve"> CT Valle de México </t>
  </si>
  <si>
    <t xml:space="preserve"> 025 02 025 </t>
  </si>
  <si>
    <t xml:space="preserve"> Norte </t>
  </si>
  <si>
    <t xml:space="preserve"> 027 02 027 </t>
  </si>
  <si>
    <t xml:space="preserve"> 705 Capacitores </t>
  </si>
  <si>
    <t xml:space="preserve"> 040 02 040 </t>
  </si>
  <si>
    <t xml:space="preserve"> 708 Compensación Dinámicas Oriental -Norte </t>
  </si>
  <si>
    <t xml:space="preserve"> 041 02 041 </t>
  </si>
  <si>
    <t xml:space="preserve"> SLT </t>
  </si>
  <si>
    <t xml:space="preserve"> 701 Occidente-Centro </t>
  </si>
  <si>
    <t xml:space="preserve"> 042 02 042 </t>
  </si>
  <si>
    <t xml:space="preserve"> 702 Sureste-Peninsular </t>
  </si>
  <si>
    <t xml:space="preserve"> 043 02 043 </t>
  </si>
  <si>
    <t xml:space="preserve"> 703 Noreste-Norte </t>
  </si>
  <si>
    <t xml:space="preserve"> 044 02 044 </t>
  </si>
  <si>
    <t xml:space="preserve"> 704 Baja California -Noroeste </t>
  </si>
  <si>
    <t xml:space="preserve"> 045 02 045 </t>
  </si>
  <si>
    <t xml:space="preserve"> 706 Sistemas Norte </t>
  </si>
  <si>
    <t xml:space="preserve"> 046 02 046 </t>
  </si>
  <si>
    <t xml:space="preserve"> 709 Sistemas Sur </t>
  </si>
  <si>
    <t xml:space="preserve"> 047 02 047 </t>
  </si>
  <si>
    <t xml:space="preserve"> Conversión El Encino de TG aCC </t>
  </si>
  <si>
    <t xml:space="preserve"> 065 02 065 </t>
  </si>
  <si>
    <t xml:space="preserve"> Baja California Sur II </t>
  </si>
  <si>
    <t xml:space="preserve"> 066 02 066 </t>
  </si>
  <si>
    <t xml:space="preserve"> 807 Durango I </t>
  </si>
  <si>
    <t xml:space="preserve"> 073 02 073 </t>
  </si>
  <si>
    <t xml:space="preserve"> CCC Tula </t>
  </si>
  <si>
    <t xml:space="preserve"> 052 02 052 </t>
  </si>
  <si>
    <t xml:space="preserve"> CGT Cerro Prieto (U5) </t>
  </si>
  <si>
    <t xml:space="preserve"> 059 02 059 </t>
  </si>
  <si>
    <t xml:space="preserve"> CT Carbón II Unidades 2 y 4 </t>
  </si>
  <si>
    <t xml:space="preserve"> 056 02 056 </t>
  </si>
  <si>
    <t xml:space="preserve"> CT Emilio Portes Gil Unidad 4 </t>
  </si>
  <si>
    <t xml:space="preserve"> 058 02 058 </t>
  </si>
  <si>
    <t xml:space="preserve"> CT Francisco Pérez Ríos Unidad 5 </t>
  </si>
  <si>
    <t xml:space="preserve"> 053 02 053 </t>
  </si>
  <si>
    <t xml:space="preserve"> CT Pdte. Adolfo López Mateos Unidades 3, 4, 5 y 6 </t>
  </si>
  <si>
    <t xml:space="preserve"> 051 02 051 </t>
  </si>
  <si>
    <t xml:space="preserve"> CT Pdte. Plutarco Elías Calles Unidades 1 y 2 </t>
  </si>
  <si>
    <t xml:space="preserve"> 049 02 049 </t>
  </si>
  <si>
    <t xml:space="preserve"> 811 Noroeste </t>
  </si>
  <si>
    <t xml:space="preserve"> 060 02 060 </t>
  </si>
  <si>
    <t xml:space="preserve"> 812 Golfo Norte </t>
  </si>
  <si>
    <t xml:space="preserve"> 061 02 061 </t>
  </si>
  <si>
    <t xml:space="preserve"> 813 División Bajío </t>
  </si>
  <si>
    <t xml:space="preserve"> 062 02 062 </t>
  </si>
  <si>
    <t xml:space="preserve"> 801 Altiplano </t>
  </si>
  <si>
    <t xml:space="preserve"> 067 02 067 </t>
  </si>
  <si>
    <t xml:space="preserve"> 802 Tamaulipas </t>
  </si>
  <si>
    <t xml:space="preserve"> 068 02 068 </t>
  </si>
  <si>
    <t xml:space="preserve"> 803 NOINE </t>
  </si>
  <si>
    <t xml:space="preserve"> 069 02 069 </t>
  </si>
  <si>
    <t xml:space="preserve"> 805 El Occidente </t>
  </si>
  <si>
    <t xml:space="preserve"> 071 02 071 </t>
  </si>
  <si>
    <t xml:space="preserve"> 806 Bajío </t>
  </si>
  <si>
    <t xml:space="preserve"> 072 02 072 </t>
  </si>
  <si>
    <t xml:space="preserve"> CE </t>
  </si>
  <si>
    <t xml:space="preserve"> La Venta II </t>
  </si>
  <si>
    <t xml:space="preserve"> 002 03 002 </t>
  </si>
  <si>
    <t xml:space="preserve"> Red de Transmisión Asociada a la CE La Venta II </t>
  </si>
  <si>
    <t xml:space="preserve"> 006 03 006 </t>
  </si>
  <si>
    <t xml:space="preserve"> 911 Noreste </t>
  </si>
  <si>
    <t xml:space="preserve"> 008 03 008 </t>
  </si>
  <si>
    <t xml:space="preserve"> 912 División Oriente </t>
  </si>
  <si>
    <t xml:space="preserve"> 009 03 009 </t>
  </si>
  <si>
    <t xml:space="preserve"> 914 División Centro Sur </t>
  </si>
  <si>
    <t xml:space="preserve"> 010 03 010 </t>
  </si>
  <si>
    <t xml:space="preserve"> 915 Occidental </t>
  </si>
  <si>
    <t xml:space="preserve"> 011 03 011 </t>
  </si>
  <si>
    <t xml:space="preserve"> 901 Pacífico </t>
  </si>
  <si>
    <t xml:space="preserve"> 012 03 012 </t>
  </si>
  <si>
    <t xml:space="preserve"> 902 Istmo </t>
  </si>
  <si>
    <t xml:space="preserve"> 013 03 013 </t>
  </si>
  <si>
    <t xml:space="preserve"> 903 Cabo - Norte </t>
  </si>
  <si>
    <t xml:space="preserve"> 014 03 014 </t>
  </si>
  <si>
    <t xml:space="preserve"> 0418TOQ0140 </t>
  </si>
  <si>
    <t xml:space="preserve"> 0418TOQ0138 </t>
  </si>
  <si>
    <t xml:space="preserve"> RFO </t>
  </si>
  <si>
    <t xml:space="preserve"> Red de Fibra Optica Proyecto Sur </t>
  </si>
  <si>
    <t xml:space="preserve"> 0318TOQ0204 </t>
  </si>
  <si>
    <t xml:space="preserve"> Red de Fibra Optica Proyecto Centro </t>
  </si>
  <si>
    <t xml:space="preserve"> 0318TOQ0205 </t>
  </si>
  <si>
    <t xml:space="preserve"> Red de Fibra Optica Proyecto Norte </t>
  </si>
  <si>
    <t xml:space="preserve"> 0318TOQ0203 </t>
  </si>
  <si>
    <t xml:space="preserve"> 1006 Central----Sur </t>
  </si>
  <si>
    <t xml:space="preserve"> 0418TOQ0087 </t>
  </si>
  <si>
    <t xml:space="preserve"> 1005 Noroeste </t>
  </si>
  <si>
    <t xml:space="preserve"> 0418TOQ0063 </t>
  </si>
  <si>
    <t xml:space="preserve"> Infiernillo </t>
  </si>
  <si>
    <t xml:space="preserve"> 0418TOQ0083 </t>
  </si>
  <si>
    <t xml:space="preserve"> CT Francisco Pérez Ríos Unidades 1 y 2 </t>
  </si>
  <si>
    <t xml:space="preserve"> 0418TOQ0084 </t>
  </si>
  <si>
    <t xml:space="preserve"> CT Puerto Libertad Unidad 4 </t>
  </si>
  <si>
    <t xml:space="preserve"> 0418TOQ0091 </t>
  </si>
  <si>
    <t xml:space="preserve"> CT Valle de México Unidades 5,6 y 7 </t>
  </si>
  <si>
    <t xml:space="preserve"> 0418TOQ0085 </t>
  </si>
  <si>
    <t xml:space="preserve"> CCC Samalayuca II </t>
  </si>
  <si>
    <t xml:space="preserve"> 0418TOQ0086 </t>
  </si>
  <si>
    <t xml:space="preserve"> CCC El Sauz </t>
  </si>
  <si>
    <t xml:space="preserve"> 0418TOQ0097 </t>
  </si>
  <si>
    <t xml:space="preserve"> CCC Huinala II </t>
  </si>
  <si>
    <t xml:space="preserve"> 0418TOQ0088 </t>
  </si>
  <si>
    <t xml:space="preserve"> 1004 Compensación Dinámica Área Central </t>
  </si>
  <si>
    <t xml:space="preserve"> 0418TOQ0089 </t>
  </si>
  <si>
    <t xml:space="preserve"> 1003 Subestaciones Eléctricas de Occidente </t>
  </si>
  <si>
    <t xml:space="preserve"> 0418TOQ0090 </t>
  </si>
  <si>
    <t xml:space="preserve"> Red de Transmisión Asociada a la CC San Lorenzo </t>
  </si>
  <si>
    <t xml:space="preserve"> 0418TOQ0096 </t>
  </si>
  <si>
    <t xml:space="preserve"> 1002 Compensación y Transmisión Noreste - Sureste </t>
  </si>
  <si>
    <t xml:space="preserve"> 0418TOQ0092 </t>
  </si>
  <si>
    <t xml:space="preserve"> San Lorenzo Conversión de TG a CC </t>
  </si>
  <si>
    <t xml:space="preserve"> 0418TOQ0060 </t>
  </si>
  <si>
    <t xml:space="preserve"> 1001 Red de Transmisión Baja -- Nogales </t>
  </si>
  <si>
    <t xml:space="preserve"> 0418TOQ0062 </t>
  </si>
  <si>
    <t xml:space="preserve"> Red de Transmisión Asociada a la CH La Yesca </t>
  </si>
  <si>
    <t xml:space="preserve"> 0418TOQ0141 </t>
  </si>
  <si>
    <t xml:space="preserve"> Agua Prieta II (con campo solar) </t>
  </si>
  <si>
    <t xml:space="preserve"> 0518TOQ0047 </t>
  </si>
  <si>
    <t xml:space="preserve"> Red de transmisión asociada a la CC Agua Prieta II </t>
  </si>
  <si>
    <t xml:space="preserve"> 0518TOQ0048 </t>
  </si>
  <si>
    <t xml:space="preserve"> Red de Transmisión Asociada a la CE La Venta III </t>
  </si>
  <si>
    <t xml:space="preserve"> 0518TOQ0064 </t>
  </si>
  <si>
    <t xml:space="preserve"> CCC Huinalá Unidad 6 </t>
  </si>
  <si>
    <t xml:space="preserve"> 0518TOQ0042 </t>
  </si>
  <si>
    <t xml:space="preserve"> CN Laguna Verde </t>
  </si>
  <si>
    <t xml:space="preserve"> 0518TOQ0043 </t>
  </si>
  <si>
    <t xml:space="preserve"> CT Puerto Libertad Unidades 2 y 3 </t>
  </si>
  <si>
    <t xml:space="preserve"> 0518TOQ0039 </t>
  </si>
  <si>
    <t xml:space="preserve"> CT Punta Prieta Unidad 2 </t>
  </si>
  <si>
    <t xml:space="preserve"> 0518TOQ0041 </t>
  </si>
  <si>
    <t xml:space="preserve"> 1110 Compensación Capacitiva del Norte </t>
  </si>
  <si>
    <t xml:space="preserve"> 0518TOQ0054 </t>
  </si>
  <si>
    <t xml:space="preserve"> 1116 Transformación del Noreste </t>
  </si>
  <si>
    <t xml:space="preserve"> 0518TOQ0060 </t>
  </si>
  <si>
    <t xml:space="preserve"> 1117 Transformación de Guaymas </t>
  </si>
  <si>
    <t xml:space="preserve"> 0518TOQ0061 </t>
  </si>
  <si>
    <t xml:space="preserve"> 1120 Noroeste </t>
  </si>
  <si>
    <t xml:space="preserve"> 0518TOQ0035 </t>
  </si>
  <si>
    <t xml:space="preserve"> 1121 Baja California </t>
  </si>
  <si>
    <t xml:space="preserve"> 0518TOQ0034 </t>
  </si>
  <si>
    <t xml:space="preserve"> 1122 Golfo Norte </t>
  </si>
  <si>
    <t xml:space="preserve"> 0518TOQ0032 </t>
  </si>
  <si>
    <t xml:space="preserve"> 1123 Norte </t>
  </si>
  <si>
    <t xml:space="preserve"> 0518TOQ0031 </t>
  </si>
  <si>
    <t xml:space="preserve"> 1124 Bajío Centro </t>
  </si>
  <si>
    <t xml:space="preserve"> 0518TOQ0029 </t>
  </si>
  <si>
    <t xml:space="preserve"> 1125 Distribución </t>
  </si>
  <si>
    <t xml:space="preserve"> 0518TOQ0028 </t>
  </si>
  <si>
    <t xml:space="preserve"> 1126 Centro Oriente </t>
  </si>
  <si>
    <t xml:space="preserve"> 0518TOQ0036 </t>
  </si>
  <si>
    <t xml:space="preserve"> 1127 Sureste </t>
  </si>
  <si>
    <t xml:space="preserve"> 0518TOQ0033 </t>
  </si>
  <si>
    <t xml:space="preserve"> 1128 Centro Sur </t>
  </si>
  <si>
    <t xml:space="preserve"> 0518TOQ0030 </t>
  </si>
  <si>
    <t xml:space="preserve"> 1129 Compensación redes </t>
  </si>
  <si>
    <t xml:space="preserve"> 0518TOQ0037 </t>
  </si>
  <si>
    <t xml:space="preserve"> 1111 Transmisión y Transformación del Central - Occidental </t>
  </si>
  <si>
    <t xml:space="preserve"> 0518TOQ0055 </t>
  </si>
  <si>
    <t xml:space="preserve"> 1112 Transmisión y Transformación del Noroeste </t>
  </si>
  <si>
    <t xml:space="preserve"> 0518TOQ0056 </t>
  </si>
  <si>
    <t xml:space="preserve"> 1114 Transmisión y Transformación del Oriental </t>
  </si>
  <si>
    <t xml:space="preserve"> 0518TOQ0058 </t>
  </si>
  <si>
    <t xml:space="preserve"> 1118 Transmisión y Transformación del Norte </t>
  </si>
  <si>
    <t xml:space="preserve"> 0518TOQ0062 </t>
  </si>
  <si>
    <t xml:space="preserve"> 1119 Transmisión y Transformación del Sureste </t>
  </si>
  <si>
    <t xml:space="preserve"> 0518TOQ0063 </t>
  </si>
  <si>
    <t xml:space="preserve"> Suministro de 970 T/h a las Centrales de Cerro Prieto </t>
  </si>
  <si>
    <t xml:space="preserve"> 0518TOQ0038 </t>
  </si>
  <si>
    <t xml:space="preserve"> 1206 Conversión a 400 kV de la LT Mazatlan II - La Higuera </t>
  </si>
  <si>
    <t xml:space="preserve"> 0618TOQ0028 </t>
  </si>
  <si>
    <t xml:space="preserve"> 1213 COMPENSACION DE REDES </t>
  </si>
  <si>
    <t xml:space="preserve"> 0618TOQ0029 </t>
  </si>
  <si>
    <t xml:space="preserve"> 1205 Compensación Oriental - Peninsular </t>
  </si>
  <si>
    <t xml:space="preserve"> 0618TOQ0030 </t>
  </si>
  <si>
    <t xml:space="preserve"> 1212 SUR - PENINSULAR </t>
  </si>
  <si>
    <t xml:space="preserve"> 0618TOQ0031 </t>
  </si>
  <si>
    <t xml:space="preserve"> 1204 Conversión a 400 kV del Área Peninsular </t>
  </si>
  <si>
    <t xml:space="preserve"> 0618TOQ0032 </t>
  </si>
  <si>
    <t xml:space="preserve"> 1203 Transmisión y Transformación Oriental - Sureste </t>
  </si>
  <si>
    <t xml:space="preserve"> 0618TOQ0033 </t>
  </si>
  <si>
    <t xml:space="preserve"> 1202 Suministro de Energía a la Zona Manzanillo </t>
  </si>
  <si>
    <t xml:space="preserve"> 0618TOQ0034 </t>
  </si>
  <si>
    <t xml:space="preserve"> 1211 NORESTE - CENTRAL </t>
  </si>
  <si>
    <t xml:space="preserve"> 0618TOQ0035 </t>
  </si>
  <si>
    <t xml:space="preserve"> 1210 NORTE - NOROESTE </t>
  </si>
  <si>
    <t xml:space="preserve"> 0618TOQ0036 </t>
  </si>
  <si>
    <t xml:space="preserve"> 1201 Transmisión y Transformación de Baja California </t>
  </si>
  <si>
    <t xml:space="preserve"> 0618TOQ0037 </t>
  </si>
  <si>
    <t xml:space="preserve"> CCC Poza Rica </t>
  </si>
  <si>
    <t xml:space="preserve"> 0618TOQ0038 </t>
  </si>
  <si>
    <t xml:space="preserve"> CCC El Sauz Paquete 1 </t>
  </si>
  <si>
    <t xml:space="preserve"> 0618TOQ0039 </t>
  </si>
  <si>
    <t xml:space="preserve"> Red de Trans Asoc al proy de temp abierta y Oax. II, III, IV </t>
  </si>
  <si>
    <t xml:space="preserve"> 0618TOQ0042 </t>
  </si>
  <si>
    <t xml:space="preserve"> Red de Transmisión Asociada a Manzanillo I U-1 y 2 </t>
  </si>
  <si>
    <t xml:space="preserve"> 0618TOQ0054 </t>
  </si>
  <si>
    <t xml:space="preserve"> Cerro Prieto V </t>
  </si>
  <si>
    <t xml:space="preserve"> 0618TOQ0045 </t>
  </si>
  <si>
    <t xml:space="preserve"> CC Repotenciación CT Manzanillo I U-1 y 2 </t>
  </si>
  <si>
    <t xml:space="preserve"> 0618TOQ0050 </t>
  </si>
  <si>
    <t xml:space="preserve"> Red de transmisión asociada a la CG Los Humeros II </t>
  </si>
  <si>
    <t xml:space="preserve"> 0618TOQ0046 </t>
  </si>
  <si>
    <t xml:space="preserve"> Red de transmisión asociada a la CI Guerrero Negro III </t>
  </si>
  <si>
    <t xml:space="preserve"> 0618TOQ0048 </t>
  </si>
  <si>
    <t xml:space="preserve"> CI Guerrero Negro III </t>
  </si>
  <si>
    <t xml:space="preserve"> 0618TOQ0049 </t>
  </si>
  <si>
    <t xml:space="preserve"> Los Humeros II </t>
  </si>
  <si>
    <t xml:space="preserve"> 0618TOQ0051 </t>
  </si>
  <si>
    <t xml:space="preserve"> Red de transmisión asociada a la CCC Norte II </t>
  </si>
  <si>
    <t xml:space="preserve"> 0618TOQ0052 </t>
  </si>
  <si>
    <t xml:space="preserve"> TG Baja California II </t>
  </si>
  <si>
    <t xml:space="preserve"> 0618TOQ0053 </t>
  </si>
  <si>
    <t xml:space="preserve"> 1301 Interconexión de Baja California </t>
  </si>
  <si>
    <t xml:space="preserve"> 0718TOQ0019 </t>
  </si>
  <si>
    <t xml:space="preserve"> 1304 Transmisión y Transformación del Oriental </t>
  </si>
  <si>
    <t xml:space="preserve"> 0718TOQ0036 </t>
  </si>
  <si>
    <t xml:space="preserve"> Río Moctezuma </t>
  </si>
  <si>
    <t xml:space="preserve"> 0718TOQ0020 </t>
  </si>
  <si>
    <t xml:space="preserve"> 1303 Transmisión y Transformación Baja - Noroeste </t>
  </si>
  <si>
    <t xml:space="preserve"> 0718TOQ0035 </t>
  </si>
  <si>
    <t xml:space="preserve"> 1302 Transmisión y Transformación Norte y Occidente </t>
  </si>
  <si>
    <t xml:space="preserve"> 0718TOQ0034 </t>
  </si>
  <si>
    <t xml:space="preserve"> Baja California Sur IV </t>
  </si>
  <si>
    <t xml:space="preserve"> 0718TOQ0022 </t>
  </si>
  <si>
    <t xml:space="preserve"> Baja California Sur III </t>
  </si>
  <si>
    <t xml:space="preserve"> 0718TOQ0023 </t>
  </si>
  <si>
    <t xml:space="preserve"> 1313 Red de Transmisión Asociada al CC Baja California III </t>
  </si>
  <si>
    <t xml:space="preserve"> 0718TOQ0027 </t>
  </si>
  <si>
    <t xml:space="preserve"> Red de transmisión asociada a la CH Río Moctezuma </t>
  </si>
  <si>
    <t xml:space="preserve"> 0718TOQ0021 </t>
  </si>
  <si>
    <t xml:space="preserve"> 1311 Red de Transmisión Asociada a Valle de México II y III </t>
  </si>
  <si>
    <t xml:space="preserve"> 0718TOQ0026 </t>
  </si>
  <si>
    <t xml:space="preserve"> Valle de México II y III </t>
  </si>
  <si>
    <t xml:space="preserve"> 0718TOQ0025 </t>
  </si>
  <si>
    <t xml:space="preserve"> 1323 DISTRIBUCION SUR </t>
  </si>
  <si>
    <t xml:space="preserve"> 0718TOQ0037 </t>
  </si>
  <si>
    <t xml:space="preserve"> 1322 DISTRIBUCION CENTRO </t>
  </si>
  <si>
    <t xml:space="preserve"> 0718TOQ0038 </t>
  </si>
  <si>
    <t xml:space="preserve"> 1321 DISTRIBUCION NORESTE </t>
  </si>
  <si>
    <t xml:space="preserve"> 0718TOQ0032 </t>
  </si>
  <si>
    <t xml:space="preserve"> 1320 DISTRIBUCION NOROESTE </t>
  </si>
  <si>
    <t xml:space="preserve"> 0718TOQ0033 </t>
  </si>
  <si>
    <t xml:space="preserve"> CGT Cerro Prieto Unidades 3 y 4 </t>
  </si>
  <si>
    <t xml:space="preserve"> 0718TOQ0024 </t>
  </si>
  <si>
    <t xml:space="preserve"> SLT 1404 Subestaciones del Oriente </t>
  </si>
  <si>
    <t xml:space="preserve"> 0818TOQ0071 </t>
  </si>
  <si>
    <t xml:space="preserve"> 1401 SEs y LTs de las Áreas Baja California y Noroeste </t>
  </si>
  <si>
    <t xml:space="preserve"> 0818TOQ0093 </t>
  </si>
  <si>
    <t xml:space="preserve"> 1405 Subest y Líneas de Transmisión de las Áreas Sureste </t>
  </si>
  <si>
    <t xml:space="preserve"> 0818TOQ0072 </t>
  </si>
  <si>
    <t xml:space="preserve"> 1402 Cambio de Tensión de la LT Culiacán - Los Mochis </t>
  </si>
  <si>
    <t xml:space="preserve"> 0818TOQ0069 </t>
  </si>
  <si>
    <t xml:space="preserve"> 1421 DISTRIBUCIÓN SUR </t>
  </si>
  <si>
    <t xml:space="preserve"> 0818TOQ0073 </t>
  </si>
  <si>
    <t xml:space="preserve"> 1403 Compensación Capacitiva de las Áreas Noroeste - Norte </t>
  </si>
  <si>
    <t xml:space="preserve"> 0818TOQ0070 </t>
  </si>
  <si>
    <t xml:space="preserve"> 1420 DISTRIBUCIÓN NORTE </t>
  </si>
  <si>
    <t xml:space="preserve"> 0818TOQ0074 </t>
  </si>
  <si>
    <t xml:space="preserve"> Red de Transmisión Asociada a CC Guadalajara I </t>
  </si>
  <si>
    <t xml:space="preserve"> 0818TOQ0077 </t>
  </si>
  <si>
    <t xml:space="preserve"> CT Emilio Portes Gil Unidad 3 </t>
  </si>
  <si>
    <t xml:space="preserve"> 0818TOQ0075 </t>
  </si>
  <si>
    <t xml:space="preserve"> Santa Rosalía II </t>
  </si>
  <si>
    <t xml:space="preserve"> 0818TOQ0084 </t>
  </si>
  <si>
    <t xml:space="preserve"> CT Altamira Unidades 1 y 2 </t>
  </si>
  <si>
    <t xml:space="preserve"> 0818TOQ0076 </t>
  </si>
  <si>
    <t xml:space="preserve"> SE 1521 DISTRIBUCIÓN SUR </t>
  </si>
  <si>
    <t xml:space="preserve"> 0918TOQ0018 </t>
  </si>
  <si>
    <t xml:space="preserve"> SE 1520 DISTRIBUCION NORTE </t>
  </si>
  <si>
    <t xml:space="preserve"> 0918TOQ0019 </t>
  </si>
  <si>
    <t xml:space="preserve"> Cogeneración Salamanca Fase I </t>
  </si>
  <si>
    <t xml:space="preserve"> 0918TOQ0020 </t>
  </si>
  <si>
    <t xml:space="preserve"> 1601 Transmisión y Transformación Noroeste - Norte </t>
  </si>
  <si>
    <t xml:space="preserve"> 1018TOQ0038 </t>
  </si>
  <si>
    <t xml:space="preserve"> 1602 Transmisión La Paz entronque Tuxpan - Texcoco </t>
  </si>
  <si>
    <t xml:space="preserve"> 1018TOQ0042 </t>
  </si>
  <si>
    <t xml:space="preserve"> Centro </t>
  </si>
  <si>
    <t xml:space="preserve"> 1018TOQ0050 </t>
  </si>
  <si>
    <t xml:space="preserve"> Red de Transmisión Asociada al CC Centro </t>
  </si>
  <si>
    <t xml:space="preserve"> 1018TOQ0055 </t>
  </si>
  <si>
    <t xml:space="preserve"> 1603 Subestación Lago </t>
  </si>
  <si>
    <t xml:space="preserve"> 1018TOQ0040 </t>
  </si>
  <si>
    <t xml:space="preserve"> 1604 Transmisión Ayotla-Chalco </t>
  </si>
  <si>
    <t xml:space="preserve"> 1018TOQ0043 </t>
  </si>
  <si>
    <t xml:space="preserve"> Guerrero Negro IV </t>
  </si>
  <si>
    <t xml:space="preserve"> 1018TOQ0046 </t>
  </si>
  <si>
    <t xml:space="preserve"> Red de Transmisión Asociada a la CI Guerrero Negro IV </t>
  </si>
  <si>
    <t xml:space="preserve"> 1018TOQ0056 </t>
  </si>
  <si>
    <t xml:space="preserve"> Red de Transmisión Asociada al CC Occidental I (Bajío) </t>
  </si>
  <si>
    <t xml:space="preserve"> 1018TOQ0045 </t>
  </si>
  <si>
    <t xml:space="preserve"> Santa Rosalía III </t>
  </si>
  <si>
    <t xml:space="preserve"> 1018TOQ0047 </t>
  </si>
  <si>
    <t xml:space="preserve"> Red de Transmisión Asociada a la CI Santa Rosalia III </t>
  </si>
  <si>
    <t xml:space="preserve"> 1018TOQ0049 </t>
  </si>
  <si>
    <t xml:space="preserve"> 1621 Distribución Norte-Sur </t>
  </si>
  <si>
    <t xml:space="preserve"> 1018TOQ0048 </t>
  </si>
  <si>
    <t xml:space="preserve"> 1620 Distribución Valle de México </t>
  </si>
  <si>
    <t xml:space="preserve"> 1018TOQ0039 </t>
  </si>
  <si>
    <t xml:space="preserve"> Los Azufres III (Fase I) </t>
  </si>
  <si>
    <t xml:space="preserve"> 1018TOQ0037 </t>
  </si>
  <si>
    <t xml:space="preserve"> La Parota </t>
  </si>
  <si>
    <t xml:space="preserve"> 1018TOQ0054 </t>
  </si>
  <si>
    <t xml:space="preserve"> Red de transmisión asociada a la CH La Parota </t>
  </si>
  <si>
    <t xml:space="preserve"> 1018TOQ0053 </t>
  </si>
  <si>
    <t xml:space="preserve"> TRN </t>
  </si>
  <si>
    <t xml:space="preserve"> Terminal de Carbón de la CT Pdte. Plutarco Elías Calles </t>
  </si>
  <si>
    <t xml:space="preserve"> 002 97 002 </t>
  </si>
  <si>
    <t xml:space="preserve"> Altamira II </t>
  </si>
  <si>
    <t xml:space="preserve"> 111 98 111 </t>
  </si>
  <si>
    <t xml:space="preserve"> Bajío </t>
  </si>
  <si>
    <t xml:space="preserve"> 016 97 016 </t>
  </si>
  <si>
    <t xml:space="preserve"> Campeche </t>
  </si>
  <si>
    <t xml:space="preserve"> 112 98 112 </t>
  </si>
  <si>
    <t xml:space="preserve"> 017 97 017 </t>
  </si>
  <si>
    <t xml:space="preserve"> Mérida III </t>
  </si>
  <si>
    <t xml:space="preserve"> 000 98 999 </t>
  </si>
  <si>
    <t xml:space="preserve"> Monterrey III </t>
  </si>
  <si>
    <t xml:space="preserve"> 113 98 113 </t>
  </si>
  <si>
    <t xml:space="preserve"> Naco-Nogales </t>
  </si>
  <si>
    <t xml:space="preserve"> 114 98 114 </t>
  </si>
  <si>
    <t xml:space="preserve"> Río Bravo II </t>
  </si>
  <si>
    <t xml:space="preserve"> 018 97 018 </t>
  </si>
  <si>
    <t xml:space="preserve"> 115 98 115 </t>
  </si>
  <si>
    <t xml:space="preserve"> Saltillo </t>
  </si>
  <si>
    <t xml:space="preserve"> 019 97 019 </t>
  </si>
  <si>
    <t xml:space="preserve"> Tuxpan II </t>
  </si>
  <si>
    <t xml:space="preserve"> 116 98 116 </t>
  </si>
  <si>
    <t xml:space="preserve"> Gasoducto Cd. Pemex-Valladolid </t>
  </si>
  <si>
    <t xml:space="preserve"> 000 98 998 </t>
  </si>
  <si>
    <t xml:space="preserve"> Gasoducto Samalayuca </t>
  </si>
  <si>
    <t xml:space="preserve"> 000 98 997 </t>
  </si>
  <si>
    <t xml:space="preserve"> Altamira III y IV </t>
  </si>
  <si>
    <t xml:space="preserve"> 150 99 150 </t>
  </si>
  <si>
    <t xml:space="preserve"> Chihuahua III </t>
  </si>
  <si>
    <t xml:space="preserve"> 151 99 151 </t>
  </si>
  <si>
    <t xml:space="preserve"> La Laguna II </t>
  </si>
  <si>
    <t xml:space="preserve"> 152 99 152 </t>
  </si>
  <si>
    <t xml:space="preserve"> Río Bravo III </t>
  </si>
  <si>
    <t xml:space="preserve"> 153 99 153 </t>
  </si>
  <si>
    <t xml:space="preserve"> Tuxpan III y IV </t>
  </si>
  <si>
    <t xml:space="preserve"> 154 99 154 </t>
  </si>
  <si>
    <t xml:space="preserve"> Altamira V </t>
  </si>
  <si>
    <t xml:space="preserve"> 206 99 206 </t>
  </si>
  <si>
    <t xml:space="preserve"> Tamazunchale </t>
  </si>
  <si>
    <t xml:space="preserve"> 055 00 054 </t>
  </si>
  <si>
    <t xml:space="preserve"> Río Bravo IV </t>
  </si>
  <si>
    <t xml:space="preserve"> 056 00 055 </t>
  </si>
  <si>
    <t xml:space="preserve"> Tuxpan V </t>
  </si>
  <si>
    <t xml:space="preserve"> 054 00 053 </t>
  </si>
  <si>
    <t xml:space="preserve"> Valladolid III </t>
  </si>
  <si>
    <t xml:space="preserve"> 048 02 048 </t>
  </si>
  <si>
    <t xml:space="preserve"> Norte II </t>
  </si>
  <si>
    <t xml:space="preserve"> 0418TOQ0144 </t>
  </si>
  <si>
    <t xml:space="preserve"> 0418TOQ0145 </t>
  </si>
  <si>
    <t xml:space="preserve"> La Venta III </t>
  </si>
  <si>
    <t xml:space="preserve"> 0518TOQ0065 </t>
  </si>
  <si>
    <t xml:space="preserve"> Oaxaca I </t>
  </si>
  <si>
    <t xml:space="preserve"> 0618TOQ0044 </t>
  </si>
  <si>
    <t xml:space="preserve"> Oaxaca II y CE Oaxaca III y CE Oaxaca IV </t>
  </si>
  <si>
    <t xml:space="preserve"> 0718TOQ0031 </t>
  </si>
  <si>
    <t xml:space="preserve"> Baja California III </t>
  </si>
  <si>
    <t xml:space="preserve"> 0718TOQ0030 </t>
  </si>
  <si>
    <t xml:space="preserve"> Guadalajara I </t>
  </si>
  <si>
    <t xml:space="preserve"> 0818TOQ0078 </t>
  </si>
  <si>
    <t xml:space="preserve"> Norte III (Juárez) </t>
  </si>
  <si>
    <t xml:space="preserve"> 1018TOQ0041 </t>
  </si>
  <si>
    <t xml:space="preserve"> Occidental I (Bajío) </t>
  </si>
  <si>
    <t xml:space="preserve"> 1018TOQ0044 </t>
  </si>
  <si>
    <t xml:space="preserve"> Sureste I </t>
  </si>
  <si>
    <t xml:space="preserve"> 1018TOQ0051 </t>
  </si>
  <si>
    <t xml:space="preserve"> Sureste II </t>
  </si>
  <si>
    <t xml:space="preserve"> 1018TOQ0052 </t>
  </si>
  <si>
    <t xml:space="preserve">SLT 1114 Transmisión y Transformación del Oriental </t>
  </si>
  <si>
    <t xml:space="preserve">RM CCC Poza Rica </t>
  </si>
  <si>
    <t>SLT 1601 Transmisión y Transformación Noroeste-Norte</t>
  </si>
  <si>
    <t>Hasta 2012</t>
  </si>
  <si>
    <t>En 2013</t>
  </si>
  <si>
    <t>PEF 2013</t>
  </si>
  <si>
    <t>1704 Interconexión Sist. Aislados Guerrero Negro Sta Rosalia</t>
  </si>
  <si>
    <t>% Respecto PEF 2013</t>
  </si>
  <si>
    <t xml:space="preserve">LT Red de Transmisión Asociada a la CH La Yesca    </t>
  </si>
  <si>
    <t xml:space="preserve">LT 301 Centro     </t>
  </si>
  <si>
    <t xml:space="preserve">SE 403 Noreste     </t>
  </si>
  <si>
    <r>
      <t xml:space="preserve">(Cifras en millones de pesos con un decimal a precios de 2013)        </t>
    </r>
    <r>
      <rPr>
        <b/>
        <vertAlign val="superscript"/>
        <sz val="9"/>
        <color indexed="9"/>
        <rFont val="Arial"/>
        <family val="2"/>
      </rPr>
      <t>1_/</t>
    </r>
  </si>
  <si>
    <t xml:space="preserve">1110 Compensación Capacitiva del Norte   </t>
  </si>
  <si>
    <t xml:space="preserve">1125 Distribución   </t>
  </si>
  <si>
    <t xml:space="preserve">1128 Centro Sur   </t>
  </si>
  <si>
    <t xml:space="preserve">1202 Suministro De  Energía a la Zona Manzanillo   </t>
  </si>
  <si>
    <t xml:space="preserve">1304 Transmisión y Transformación  del Oriental   </t>
  </si>
  <si>
    <t>3_/  Se modificó el Monto Contratado, ya que el reportado en el PEF 2013 es menor al Monto Comprometido al periodo.</t>
  </si>
  <si>
    <t>CT Presidente Adolfo López Mateos Unidades 3, 4, 5 y 6</t>
  </si>
  <si>
    <t>CT Valle de México Unidades 5, 6 y 7</t>
  </si>
  <si>
    <t xml:space="preserve">Oaxaca II, CE Oaxaca III y CE Oaxaca IV </t>
  </si>
  <si>
    <r>
      <t xml:space="preserve">(Cifras en millones de pesos con un decimal a precios de 2013)      </t>
    </r>
    <r>
      <rPr>
        <b/>
        <vertAlign val="superscript"/>
        <sz val="9"/>
        <color indexed="9"/>
        <rFont val="Arial"/>
        <family val="2"/>
      </rPr>
      <t>1_/</t>
    </r>
  </si>
  <si>
    <t>4_/ Proyecto con ajuste en Costo Total, cuya variación está permitida dentro de la Normatividad.</t>
  </si>
  <si>
    <t>5_/ Se amplió el Techo autorizado para efectuar los pagos correspondientes para el cierre de las obras.</t>
  </si>
  <si>
    <t>6_/ Se registró corrida financiera en el PEF 2013 para justificar la actualización del Costo Total del proyecto. En el PEF 2014 se actualizará en Análisis Costo Beneficio.</t>
  </si>
  <si>
    <t>1421 DISTRIBUCION SUR (3a fase)</t>
  </si>
  <si>
    <t>SE 1421 DISTRIBUCION SUR (3a Fase)</t>
  </si>
  <si>
    <t xml:space="preserve"> LT 707 Enlace Norte-Sur      </t>
  </si>
  <si>
    <r>
      <t xml:space="preserve">RM CT Carbón II Unidades 2 y 4 </t>
    </r>
    <r>
      <rPr>
        <vertAlign val="superscript"/>
        <sz val="8"/>
        <color indexed="8"/>
        <rFont val="Arial"/>
        <family val="2"/>
      </rPr>
      <t>2_/</t>
    </r>
  </si>
  <si>
    <r>
      <t xml:space="preserve">CCC  Pacífico </t>
    </r>
    <r>
      <rPr>
        <vertAlign val="superscript"/>
        <sz val="8"/>
        <rFont val="Arial"/>
        <family val="2"/>
      </rPr>
      <t>2_/</t>
    </r>
  </si>
  <si>
    <r>
      <t xml:space="preserve">CC CC Repotenciación CT Mazanillo I U-1 y 2 </t>
    </r>
    <r>
      <rPr>
        <vertAlign val="superscript"/>
        <sz val="8"/>
        <rFont val="Arial"/>
        <family val="2"/>
      </rPr>
      <t>2_/</t>
    </r>
  </si>
  <si>
    <t xml:space="preserve">LT Red Asociada de la Central Río Bravo III     </t>
  </si>
  <si>
    <r>
      <t xml:space="preserve">LT 610 Transmisión Noroeste - Norte  </t>
    </r>
    <r>
      <rPr>
        <vertAlign val="superscript"/>
        <sz val="8"/>
        <rFont val="Arial"/>
        <family val="2"/>
      </rPr>
      <t>2_/</t>
    </r>
  </si>
  <si>
    <t xml:space="preserve">Gral. Manuel Alvarez Moreno (Manzanillo)    </t>
  </si>
  <si>
    <t>SE 1421 DISTRIBUCION SUR</t>
  </si>
  <si>
    <t xml:space="preserve">1703 Conversión a 400 kV de la Riviera Maya </t>
  </si>
  <si>
    <t>1621 Distribución Norte-Sur (1a Fase)</t>
  </si>
  <si>
    <t>1_/  El tipo de cambio utilizado para la presentación de la información en pesos es de $13.0119 el cual corresponde al cierre de septiembre de 2013.</t>
  </si>
  <si>
    <t>1_/  El tipo de cambio utilizado para la presentación de la información en pesos es de $13.0119  el cual corresponde al cierre de septiembre de 2013.</t>
  </si>
  <si>
    <t>Enero - Septiembre  de 2013</t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</si>
  <si>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</si>
  <si>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</si>
  <si>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</si>
  <si>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</si>
  <si>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</si>
  <si>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</si>
  <si>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</si>
  <si>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</si>
  <si>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</si>
  <si>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</si>
  <si>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</si>
  <si>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</si>
  <si>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</si>
  <si>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</si>
  <si>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</si>
  <si>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</si>
  <si>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</si>
  <si>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</si>
  <si>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</si>
  <si>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</si>
  <si>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>Red  de Transmisión Asociada a el Pacifico   5_/</t>
  </si>
  <si>
    <t xml:space="preserve">707 Enlace Norte - Sur     </t>
  </si>
  <si>
    <t>Carbón II      2_/</t>
  </si>
  <si>
    <t>Gómez Palacio     2_/</t>
  </si>
  <si>
    <t>Tuxpango       2_/</t>
  </si>
  <si>
    <t>CT Carbón II Unidades 2 y 4      2_/</t>
  </si>
  <si>
    <t>La Yesca   3_/    5_/</t>
  </si>
  <si>
    <t>1006 Central-Sur   3_/</t>
  </si>
  <si>
    <t>Red de Transmisión Asociada a la CH La Yesca   4_/</t>
  </si>
  <si>
    <t>CN Laguna Verde   4_/</t>
  </si>
  <si>
    <t>1117 Transformación de Guaymas   4_/</t>
  </si>
  <si>
    <t>1121 Baja California   4_/</t>
  </si>
  <si>
    <t>1124 Bajio Centro   3_/</t>
  </si>
  <si>
    <t>1111 Transmisión y Transformación del Central - Occidental   3_/</t>
  </si>
  <si>
    <t>1213 COMPENSACION DE REDES   6_/</t>
  </si>
  <si>
    <t>1212 SUR-PENINSULAR   3_/</t>
  </si>
  <si>
    <t>1204 Conversión a 400 kv del Área Peninsular   6_/</t>
  </si>
  <si>
    <t>1211 NORESTE-CENTRAL   3_/</t>
  </si>
  <si>
    <t>1210 NORTE-NOROESTE   3_/</t>
  </si>
  <si>
    <t>Red de Transmisión Asociada a Manzanillo I U-1 y 2   6_/</t>
  </si>
  <si>
    <t>CC  Repotenciación CT Manzanillo I U-1 y 2   2_/</t>
  </si>
  <si>
    <t>Red de transmisión asociada a la CG Los Humeros II   6_/</t>
  </si>
  <si>
    <t>Red de transmisión asociada a la CCC Norte II   4_/</t>
  </si>
  <si>
    <t>Baja California Sur III   4_/</t>
  </si>
  <si>
    <t>1320  DISTRIBUCIÓN NOROESTE   3_/</t>
  </si>
  <si>
    <t>1404 Subestaciones del Oriente   4_/</t>
  </si>
  <si>
    <t>1401 SEs y LTs de las Áreas Baja California y Noroeste   4_/</t>
  </si>
  <si>
    <t>1402 Cambio de Tensión de la LT Culiacán - Los Mochis   6_/</t>
  </si>
  <si>
    <t>1420 DISTRIBUCIÓN NORTE   3_/</t>
  </si>
  <si>
    <t>1521 DISTRIBUCIÓN SUR (1ra fase)   4_/</t>
  </si>
  <si>
    <t>1620 Distribución Valle de México   4_/</t>
  </si>
  <si>
    <t>1702 Transmisión y Transformación Baja-Noine (1a Fase)   4_/</t>
  </si>
  <si>
    <t>La información correspondiente a Amortización ejercida hasta 2012 difiere con lo reportado al cierre de 2012, debido a que se modificó la metodología de dolarización para que la información sea consistente con las tablas</t>
  </si>
  <si>
    <t>de amortización originales.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</si>
</sst>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_ ;[Red]\-#,##0.0\ "/>
    <numFmt numFmtId="171" formatCode="#,##0.00;[Red]\(#,##0.00\)"/>
    <numFmt numFmtId="172" formatCode="#,##0.0;[Red]\(#,##0.0\)"/>
    <numFmt numFmtId="173" formatCode="_-* #,##0.0000_-;\-* #,##0.0000_-;_-* &quot;-&quot;??_-;_-@_-"/>
    <numFmt numFmtId="174" formatCode="#,##0.00_ ;[Red]\-#,##0.00\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5" fillId="0" borderId="0"/>
    <xf numFmtId="0" fontId="1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47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6" fontId="3" fillId="0" borderId="1" xfId="0" quotePrefix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15" fontId="3" fillId="0" borderId="1" xfId="0" applyNumberFormat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0" xfId="0" applyFont="1"/>
    <xf numFmtId="49" fontId="2" fillId="0" borderId="0" xfId="0" applyNumberFormat="1" applyFont="1" applyFill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167" fontId="3" fillId="0" borderId="6" xfId="0" applyNumberFormat="1" applyFont="1" applyFill="1" applyBorder="1" applyAlignment="1">
      <alignment vertical="top"/>
    </xf>
    <xf numFmtId="1" fontId="3" fillId="0" borderId="6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14" applyFont="1" applyAlignment="1">
      <alignment vertical="center"/>
    </xf>
    <xf numFmtId="164" fontId="0" fillId="0" borderId="0" xfId="0" applyNumberFormat="1"/>
    <xf numFmtId="0" fontId="1" fillId="0" borderId="0" xfId="14" applyFont="1" applyAlignment="1">
      <alignment vertical="center"/>
    </xf>
    <xf numFmtId="0" fontId="9" fillId="0" borderId="0" xfId="14" applyFont="1" applyAlignment="1">
      <alignment vertical="center"/>
    </xf>
    <xf numFmtId="0" fontId="9" fillId="0" borderId="0" xfId="14" applyFont="1" applyFill="1" applyAlignment="1">
      <alignment vertical="center"/>
    </xf>
    <xf numFmtId="164" fontId="2" fillId="0" borderId="0" xfId="14" applyNumberFormat="1" applyFont="1" applyFill="1" applyAlignment="1">
      <alignment vertical="center"/>
    </xf>
    <xf numFmtId="0" fontId="2" fillId="0" borderId="0" xfId="14" applyFont="1" applyFill="1" applyBorder="1" applyAlignment="1">
      <alignment vertical="center"/>
    </xf>
    <xf numFmtId="0" fontId="1" fillId="0" borderId="0" xfId="14" applyFont="1" applyFill="1" applyAlignment="1">
      <alignment vertical="center"/>
    </xf>
    <xf numFmtId="165" fontId="8" fillId="0" borderId="8" xfId="14" applyNumberFormat="1" applyFont="1" applyFill="1" applyBorder="1" applyAlignment="1">
      <alignment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vertical="center"/>
    </xf>
    <xf numFmtId="168" fontId="2" fillId="0" borderId="0" xfId="3" applyNumberFormat="1" applyFont="1" applyFill="1" applyAlignment="1">
      <alignment vertical="center"/>
    </xf>
    <xf numFmtId="168" fontId="9" fillId="0" borderId="0" xfId="3" applyNumberFormat="1" applyFont="1" applyAlignment="1">
      <alignment vertical="center"/>
    </xf>
    <xf numFmtId="168" fontId="9" fillId="0" borderId="0" xfId="3" applyNumberFormat="1" applyFont="1" applyFill="1" applyAlignment="1">
      <alignment vertical="center"/>
    </xf>
    <xf numFmtId="0" fontId="8" fillId="0" borderId="0" xfId="14" applyFont="1" applyAlignment="1">
      <alignment vertical="center"/>
    </xf>
    <xf numFmtId="170" fontId="2" fillId="0" borderId="0" xfId="14" applyNumberFormat="1" applyFont="1" applyFill="1" applyBorder="1" applyAlignment="1">
      <alignment horizontal="right" vertical="center"/>
    </xf>
    <xf numFmtId="0" fontId="2" fillId="0" borderId="0" xfId="14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 wrapText="1"/>
    </xf>
    <xf numFmtId="170" fontId="3" fillId="0" borderId="0" xfId="14" applyNumberFormat="1" applyFont="1" applyFill="1" applyBorder="1" applyAlignment="1">
      <alignment horizontal="right" vertical="center"/>
    </xf>
    <xf numFmtId="0" fontId="3" fillId="0" borderId="0" xfId="14" applyFont="1" applyFill="1" applyBorder="1" applyAlignment="1">
      <alignment vertical="center" wrapText="1"/>
    </xf>
    <xf numFmtId="170" fontId="2" fillId="0" borderId="0" xfId="14" applyNumberFormat="1" applyFont="1" applyFill="1" applyBorder="1" applyAlignment="1">
      <alignment vertical="center"/>
    </xf>
    <xf numFmtId="0" fontId="2" fillId="0" borderId="0" xfId="14" applyFont="1" applyFill="1" applyBorder="1" applyAlignment="1">
      <alignment horizontal="left" vertical="center"/>
    </xf>
    <xf numFmtId="164" fontId="2" fillId="0" borderId="0" xfId="14" applyNumberFormat="1" applyFont="1" applyFill="1" applyBorder="1" applyAlignment="1">
      <alignment vertical="center"/>
    </xf>
    <xf numFmtId="0" fontId="2" fillId="0" borderId="7" xfId="14" applyFont="1" applyFill="1" applyBorder="1" applyAlignment="1">
      <alignment vertical="center" wrapText="1"/>
    </xf>
    <xf numFmtId="170" fontId="2" fillId="0" borderId="7" xfId="14" applyNumberFormat="1" applyFont="1" applyFill="1" applyBorder="1" applyAlignment="1">
      <alignment horizontal="right" vertical="center"/>
    </xf>
    <xf numFmtId="170" fontId="3" fillId="0" borderId="7" xfId="14" applyNumberFormat="1" applyFont="1" applyFill="1" applyBorder="1" applyAlignment="1">
      <alignment horizontal="right" vertical="center"/>
    </xf>
    <xf numFmtId="165" fontId="2" fillId="0" borderId="0" xfId="14" applyNumberFormat="1" applyFont="1" applyFill="1" applyBorder="1" applyAlignment="1">
      <alignment vertical="center"/>
    </xf>
    <xf numFmtId="0" fontId="2" fillId="0" borderId="9" xfId="14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/>
    </xf>
    <xf numFmtId="0" fontId="4" fillId="2" borderId="0" xfId="14" applyFont="1" applyFill="1" applyAlignment="1">
      <alignment vertical="center"/>
    </xf>
    <xf numFmtId="0" fontId="4" fillId="2" borderId="0" xfId="14" applyFont="1" applyFill="1" applyAlignment="1">
      <alignment vertical="center" wrapText="1"/>
    </xf>
    <xf numFmtId="0" fontId="13" fillId="0" borderId="0" xfId="14" applyFont="1" applyAlignment="1">
      <alignment vertical="center"/>
    </xf>
    <xf numFmtId="0" fontId="4" fillId="5" borderId="0" xfId="14" applyFont="1" applyFill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8" fontId="10" fillId="0" borderId="0" xfId="3" applyNumberFormat="1" applyFont="1" applyFill="1" applyBorder="1" applyAlignment="1">
      <alignment vertical="center"/>
    </xf>
    <xf numFmtId="0" fontId="10" fillId="0" borderId="0" xfId="14" applyFont="1" applyFill="1" applyBorder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4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vertical="center" wrapText="1"/>
    </xf>
    <xf numFmtId="164" fontId="15" fillId="0" borderId="0" xfId="14" applyNumberFormat="1" applyFont="1" applyFill="1" applyBorder="1" applyAlignment="1">
      <alignment vertical="center" wrapText="1"/>
    </xf>
    <xf numFmtId="168" fontId="14" fillId="0" borderId="0" xfId="3" applyNumberFormat="1" applyFont="1" applyFill="1" applyBorder="1" applyAlignment="1">
      <alignment vertical="center"/>
    </xf>
    <xf numFmtId="0" fontId="14" fillId="0" borderId="0" xfId="14" applyFont="1" applyAlignment="1">
      <alignment vertical="center"/>
    </xf>
    <xf numFmtId="164" fontId="15" fillId="0" borderId="9" xfId="14" applyNumberFormat="1" applyFont="1" applyFill="1" applyBorder="1" applyAlignment="1">
      <alignment horizontal="right" vertical="center"/>
    </xf>
    <xf numFmtId="0" fontId="14" fillId="0" borderId="0" xfId="14" applyFont="1" applyFill="1" applyAlignment="1">
      <alignment vertical="center"/>
    </xf>
    <xf numFmtId="0" fontId="15" fillId="0" borderId="0" xfId="14" applyFont="1" applyFill="1" applyBorder="1" applyAlignment="1">
      <alignment vertical="center"/>
    </xf>
    <xf numFmtId="168" fontId="14" fillId="0" borderId="0" xfId="3" applyNumberFormat="1" applyFont="1" applyFill="1" applyAlignment="1">
      <alignment vertical="center"/>
    </xf>
    <xf numFmtId="164" fontId="14" fillId="0" borderId="0" xfId="14" applyNumberFormat="1" applyFont="1" applyFill="1" applyAlignment="1">
      <alignment vertical="center"/>
    </xf>
    <xf numFmtId="0" fontId="16" fillId="0" borderId="7" xfId="14" quotePrefix="1" applyFont="1" applyFill="1" applyBorder="1" applyAlignment="1">
      <alignment horizontal="center" vertical="center"/>
    </xf>
    <xf numFmtId="1" fontId="2" fillId="0" borderId="0" xfId="14" applyNumberFormat="1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4" fillId="5" borderId="0" xfId="14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" fillId="3" borderId="0" xfId="14" applyFont="1" applyFill="1" applyAlignment="1">
      <alignment vertical="center"/>
    </xf>
    <xf numFmtId="0" fontId="2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left" vertical="center"/>
    </xf>
    <xf numFmtId="0" fontId="2" fillId="0" borderId="0" xfId="7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/>
    </xf>
    <xf numFmtId="0" fontId="2" fillId="0" borderId="0" xfId="14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/>
    </xf>
    <xf numFmtId="0" fontId="3" fillId="0" borderId="0" xfId="14" applyNumberFormat="1" applyFont="1" applyFill="1" applyBorder="1" applyAlignment="1">
      <alignment vertical="center"/>
    </xf>
    <xf numFmtId="0" fontId="3" fillId="0" borderId="0" xfId="14" applyNumberFormat="1" applyFont="1" applyFill="1" applyBorder="1" applyAlignment="1">
      <alignment horizontal="left" vertical="center" wrapText="1"/>
    </xf>
    <xf numFmtId="0" fontId="2" fillId="0" borderId="0" xfId="6" applyNumberFormat="1" applyFont="1" applyFill="1" applyBorder="1" applyAlignment="1">
      <alignment horizontal="left" vertical="center" wrapText="1"/>
    </xf>
    <xf numFmtId="0" fontId="15" fillId="0" borderId="0" xfId="14" applyNumberFormat="1" applyFont="1" applyFill="1" applyBorder="1" applyAlignment="1">
      <alignment horizontal="left" vertical="center" wrapText="1"/>
    </xf>
    <xf numFmtId="164" fontId="15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/>
    </xf>
    <xf numFmtId="1" fontId="2" fillId="0" borderId="7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left" vertical="center" wrapText="1"/>
    </xf>
    <xf numFmtId="164" fontId="2" fillId="0" borderId="7" xfId="14" applyNumberFormat="1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vertical="center"/>
    </xf>
    <xf numFmtId="164" fontId="19" fillId="0" borderId="9" xfId="0" applyNumberFormat="1" applyFont="1" applyFill="1" applyBorder="1" applyAlignment="1">
      <alignment vertical="center"/>
    </xf>
    <xf numFmtId="0" fontId="3" fillId="0" borderId="7" xfId="14" applyNumberFormat="1" applyFont="1" applyFill="1" applyBorder="1" applyAlignment="1">
      <alignment horizontal="left" vertical="center" wrapText="1"/>
    </xf>
    <xf numFmtId="0" fontId="3" fillId="0" borderId="7" xfId="14" applyNumberFormat="1" applyFont="1" applyFill="1" applyBorder="1" applyAlignment="1">
      <alignment horizontal="left" vertical="center"/>
    </xf>
    <xf numFmtId="165" fontId="2" fillId="0" borderId="7" xfId="14" applyNumberFormat="1" applyFont="1" applyFill="1" applyBorder="1" applyAlignment="1">
      <alignment vertical="center"/>
    </xf>
    <xf numFmtId="0" fontId="3" fillId="0" borderId="9" xfId="14" applyNumberFormat="1" applyFont="1" applyFill="1" applyBorder="1" applyAlignment="1">
      <alignment horizontal="left" vertical="center"/>
    </xf>
    <xf numFmtId="165" fontId="2" fillId="0" borderId="9" xfId="14" applyNumberFormat="1" applyFont="1" applyFill="1" applyBorder="1" applyAlignment="1">
      <alignment vertical="center"/>
    </xf>
    <xf numFmtId="0" fontId="20" fillId="0" borderId="0" xfId="14" applyFont="1" applyFill="1" applyAlignment="1">
      <alignment vertical="center"/>
    </xf>
    <xf numFmtId="0" fontId="16" fillId="0" borderId="7" xfId="14" applyFont="1" applyFill="1" applyBorder="1" applyAlignment="1">
      <alignment horizontal="center" vertical="center"/>
    </xf>
    <xf numFmtId="170" fontId="2" fillId="0" borderId="0" xfId="14" applyNumberFormat="1" applyFont="1" applyFill="1" applyAlignment="1">
      <alignment vertical="center"/>
    </xf>
    <xf numFmtId="0" fontId="7" fillId="4" borderId="7" xfId="14" quotePrefix="1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 wrapText="1"/>
    </xf>
    <xf numFmtId="164" fontId="22" fillId="0" borderId="0" xfId="14" applyNumberFormat="1" applyFont="1" applyFill="1" applyAlignment="1">
      <alignment horizontal="right" vertical="center" wrapText="1"/>
    </xf>
    <xf numFmtId="170" fontId="22" fillId="0" borderId="0" xfId="14" applyNumberFormat="1" applyFont="1" applyFill="1" applyBorder="1" applyAlignment="1">
      <alignment horizontal="right" vertical="center"/>
    </xf>
    <xf numFmtId="3" fontId="2" fillId="0" borderId="7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 applyProtection="1">
      <alignment vertical="center"/>
    </xf>
    <xf numFmtId="164" fontId="2" fillId="0" borderId="0" xfId="14" applyNumberFormat="1" applyFont="1" applyFill="1" applyBorder="1" applyAlignment="1">
      <alignment horizontal="right" vertical="center"/>
    </xf>
    <xf numFmtId="0" fontId="14" fillId="0" borderId="9" xfId="14" applyFont="1" applyFill="1" applyBorder="1" applyAlignment="1">
      <alignment vertical="center"/>
    </xf>
    <xf numFmtId="0" fontId="15" fillId="0" borderId="9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vertical="center" wrapText="1"/>
    </xf>
    <xf numFmtId="4" fontId="8" fillId="0" borderId="8" xfId="14" applyNumberFormat="1" applyFont="1" applyFill="1" applyBorder="1" applyAlignment="1">
      <alignment horizontal="right" vertical="center"/>
    </xf>
    <xf numFmtId="0" fontId="9" fillId="0" borderId="0" xfId="14" applyFont="1" applyFill="1" applyBorder="1" applyAlignment="1">
      <alignment horizontal="center" vertical="center"/>
    </xf>
    <xf numFmtId="0" fontId="9" fillId="0" borderId="0" xfId="14" applyFont="1" applyFill="1" applyBorder="1" applyAlignment="1">
      <alignment vertical="center" wrapText="1"/>
    </xf>
    <xf numFmtId="165" fontId="8" fillId="0" borderId="0" xfId="14" applyNumberFormat="1" applyFont="1" applyFill="1" applyBorder="1" applyAlignment="1">
      <alignment vertical="center"/>
    </xf>
    <xf numFmtId="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vertical="center" wrapText="1"/>
    </xf>
    <xf numFmtId="1" fontId="2" fillId="0" borderId="0" xfId="14" applyNumberFormat="1" applyFont="1" applyFill="1" applyBorder="1" applyAlignment="1">
      <alignment horizontal="center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 wrapText="1"/>
    </xf>
    <xf numFmtId="0" fontId="3" fillId="0" borderId="0" xfId="14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NumberFormat="1" applyFont="1" applyFill="1" applyBorder="1" applyAlignment="1">
      <alignment vertical="center"/>
    </xf>
    <xf numFmtId="170" fontId="14" fillId="0" borderId="0" xfId="14" applyNumberFormat="1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1" fontId="2" fillId="0" borderId="7" xfId="14" applyNumberFormat="1" applyFont="1" applyFill="1" applyBorder="1" applyAlignment="1">
      <alignment horizontal="center" vertical="center" wrapText="1"/>
    </xf>
    <xf numFmtId="0" fontId="2" fillId="0" borderId="7" xfId="14" applyNumberFormat="1" applyFont="1" applyFill="1" applyBorder="1" applyAlignment="1">
      <alignment vertical="center"/>
    </xf>
    <xf numFmtId="164" fontId="2" fillId="0" borderId="7" xfId="14" applyNumberFormat="1" applyFont="1" applyFill="1" applyBorder="1" applyAlignment="1">
      <alignment horizontal="right" vertical="center"/>
    </xf>
    <xf numFmtId="164" fontId="3" fillId="0" borderId="7" xfId="14" applyNumberFormat="1" applyFont="1" applyFill="1" applyBorder="1" applyAlignment="1">
      <alignment horizontal="right" vertical="center"/>
    </xf>
    <xf numFmtId="1" fontId="3" fillId="0" borderId="7" xfId="14" applyNumberFormat="1" applyFont="1" applyFill="1" applyBorder="1" applyAlignment="1">
      <alignment horizontal="center" vertical="center" wrapText="1"/>
    </xf>
    <xf numFmtId="0" fontId="3" fillId="0" borderId="7" xfId="14" applyNumberFormat="1" applyFont="1" applyFill="1" applyBorder="1" applyAlignment="1">
      <alignment vertical="center"/>
    </xf>
    <xf numFmtId="0" fontId="23" fillId="2" borderId="0" xfId="14" applyFont="1" applyFill="1" applyAlignment="1">
      <alignment vertical="center"/>
    </xf>
    <xf numFmtId="0" fontId="23" fillId="2" borderId="0" xfId="14" applyFont="1" applyFill="1" applyAlignment="1">
      <alignment vertical="center" wrapText="1"/>
    </xf>
    <xf numFmtId="0" fontId="25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center" vertical="center"/>
    </xf>
    <xf numFmtId="0" fontId="3" fillId="0" borderId="7" xfId="14" applyNumberFormat="1" applyFont="1" applyFill="1" applyBorder="1" applyAlignment="1">
      <alignment horizontal="center" vertical="center"/>
    </xf>
    <xf numFmtId="172" fontId="3" fillId="0" borderId="0" xfId="14" applyNumberFormat="1" applyFont="1" applyFill="1" applyBorder="1" applyAlignment="1">
      <alignment horizontal="right" vertical="center"/>
    </xf>
    <xf numFmtId="172" fontId="3" fillId="0" borderId="7" xfId="14" applyNumberFormat="1" applyFont="1" applyFill="1" applyBorder="1" applyAlignment="1">
      <alignment horizontal="right" vertical="center"/>
    </xf>
    <xf numFmtId="172" fontId="22" fillId="0" borderId="0" xfId="14" applyNumberFormat="1" applyFont="1" applyFill="1" applyBorder="1" applyAlignment="1">
      <alignment horizontal="right" vertical="center"/>
    </xf>
    <xf numFmtId="171" fontId="3" fillId="0" borderId="0" xfId="14" applyNumberFormat="1" applyFont="1" applyFill="1" applyBorder="1" applyAlignment="1">
      <alignment horizontal="right" vertical="center" wrapText="1"/>
    </xf>
    <xf numFmtId="171" fontId="22" fillId="0" borderId="0" xfId="14" applyNumberFormat="1" applyFont="1" applyFill="1" applyBorder="1" applyAlignment="1">
      <alignment horizontal="right" vertical="center" wrapText="1"/>
    </xf>
    <xf numFmtId="172" fontId="3" fillId="0" borderId="0" xfId="14" applyNumberFormat="1" applyFont="1" applyFill="1" applyBorder="1" applyAlignment="1">
      <alignment horizontal="right" vertical="center" wrapText="1"/>
    </xf>
    <xf numFmtId="172" fontId="3" fillId="0" borderId="7" xfId="14" applyNumberFormat="1" applyFont="1" applyFill="1" applyBorder="1" applyAlignment="1">
      <alignment horizontal="right" vertical="center" wrapText="1"/>
    </xf>
    <xf numFmtId="0" fontId="27" fillId="4" borderId="0" xfId="16" applyNumberFormat="1" applyFont="1" applyFill="1" applyBorder="1"/>
    <xf numFmtId="0" fontId="27" fillId="4" borderId="0" xfId="16" applyFont="1" applyFill="1" applyBorder="1"/>
    <xf numFmtId="0" fontId="29" fillId="7" borderId="0" xfId="27" applyNumberFormat="1" applyFont="1" applyFill="1" applyBorder="1" applyAlignment="1">
      <alignment vertical="center"/>
    </xf>
    <xf numFmtId="168" fontId="27" fillId="0" borderId="0" xfId="27" applyNumberFormat="1" applyFont="1" applyFill="1" applyBorder="1" applyAlignment="1">
      <alignment vertical="center"/>
    </xf>
    <xf numFmtId="168" fontId="29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horizontal="center" vertical="center"/>
    </xf>
    <xf numFmtId="168" fontId="30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horizontal="center" vertical="center"/>
    </xf>
    <xf numFmtId="168" fontId="31" fillId="0" borderId="0" xfId="27" applyNumberFormat="1" applyFont="1" applyFill="1" applyBorder="1" applyAlignment="1">
      <alignment horizontal="center" vertical="center" wrapText="1"/>
    </xf>
    <xf numFmtId="168" fontId="30" fillId="7" borderId="0" xfId="27" applyNumberFormat="1" applyFont="1" applyFill="1" applyBorder="1" applyAlignment="1">
      <alignment horizontal="center" vertical="center"/>
    </xf>
    <xf numFmtId="168" fontId="27" fillId="0" borderId="8" xfId="27" applyNumberFormat="1" applyFont="1" applyFill="1" applyBorder="1" applyAlignment="1">
      <alignment vertical="center"/>
    </xf>
    <xf numFmtId="168" fontId="27" fillId="0" borderId="8" xfId="27" applyNumberFormat="1" applyFont="1" applyFill="1" applyBorder="1" applyAlignment="1">
      <alignment horizontal="center" vertical="center"/>
    </xf>
    <xf numFmtId="168" fontId="27" fillId="0" borderId="8" xfId="27" quotePrefix="1" applyNumberFormat="1" applyFont="1" applyFill="1" applyBorder="1" applyAlignment="1">
      <alignment horizontal="center" vertical="center"/>
    </xf>
    <xf numFmtId="43" fontId="31" fillId="0" borderId="0" xfId="27" applyNumberFormat="1" applyFont="1" applyFill="1" applyBorder="1" applyAlignment="1">
      <alignment vertical="center"/>
    </xf>
    <xf numFmtId="168" fontId="32" fillId="0" borderId="0" xfId="27" applyNumberFormat="1" applyFont="1" applyFill="1" applyBorder="1" applyAlignment="1">
      <alignment vertical="center"/>
    </xf>
    <xf numFmtId="43" fontId="34" fillId="0" borderId="0" xfId="28" quotePrefix="1" applyFont="1"/>
    <xf numFmtId="165" fontId="27" fillId="0" borderId="0" xfId="16" applyNumberFormat="1" applyFont="1" applyFill="1" applyBorder="1" applyAlignment="1">
      <alignment vertical="top"/>
    </xf>
    <xf numFmtId="168" fontId="29" fillId="4" borderId="0" xfId="27" applyNumberFormat="1" applyFont="1" applyFill="1" applyBorder="1" applyAlignment="1">
      <alignment vertical="center"/>
    </xf>
    <xf numFmtId="43" fontId="34" fillId="0" borderId="0" xfId="28" quotePrefix="1" applyFont="1" applyFill="1"/>
    <xf numFmtId="43" fontId="34" fillId="0" borderId="0" xfId="28" applyFont="1" applyFill="1" applyBorder="1"/>
    <xf numFmtId="165" fontId="31" fillId="0" borderId="0" xfId="16" applyNumberFormat="1" applyFont="1" applyFill="1" applyBorder="1" applyAlignment="1">
      <alignment vertical="top"/>
    </xf>
    <xf numFmtId="43" fontId="31" fillId="0" borderId="0" xfId="28" applyFont="1" applyFill="1" applyBorder="1" applyAlignment="1">
      <alignment vertical="top"/>
    </xf>
    <xf numFmtId="168" fontId="29" fillId="0" borderId="0" xfId="27" applyNumberFormat="1" applyFont="1" applyFill="1" applyBorder="1" applyAlignment="1">
      <alignment vertical="center"/>
    </xf>
    <xf numFmtId="0" fontId="27" fillId="0" borderId="8" xfId="16" applyFont="1" applyFill="1" applyBorder="1"/>
    <xf numFmtId="165" fontId="27" fillId="0" borderId="8" xfId="16" applyNumberFormat="1" applyFont="1" applyFill="1" applyBorder="1" applyAlignment="1">
      <alignment vertical="top"/>
    </xf>
    <xf numFmtId="168" fontId="29" fillId="7" borderId="8" xfId="27" applyNumberFormat="1" applyFont="1" applyFill="1" applyBorder="1" applyAlignment="1">
      <alignment vertical="center"/>
    </xf>
    <xf numFmtId="168" fontId="29" fillId="8" borderId="0" xfId="27" applyNumberFormat="1" applyFont="1" applyFill="1" applyBorder="1" applyAlignment="1">
      <alignment vertical="center"/>
    </xf>
    <xf numFmtId="168" fontId="0" fillId="0" borderId="0" xfId="3" applyNumberFormat="1" applyFont="1"/>
    <xf numFmtId="0" fontId="0" fillId="0" borderId="0" xfId="0" applyAlignment="1">
      <alignment horizontal="center"/>
    </xf>
    <xf numFmtId="168" fontId="26" fillId="0" borderId="0" xfId="3" applyNumberFormat="1" applyFont="1" applyAlignment="1">
      <alignment horizontal="center" wrapText="1"/>
    </xf>
    <xf numFmtId="0" fontId="29" fillId="10" borderId="0" xfId="27" applyNumberFormat="1" applyFont="1" applyFill="1" applyBorder="1" applyAlignment="1">
      <alignment vertical="center"/>
    </xf>
    <xf numFmtId="43" fontId="34" fillId="9" borderId="0" xfId="28" quotePrefix="1" applyFont="1" applyFill="1"/>
    <xf numFmtId="165" fontId="27" fillId="9" borderId="0" xfId="16" applyNumberFormat="1" applyFont="1" applyFill="1" applyBorder="1" applyAlignment="1">
      <alignment vertical="top"/>
    </xf>
    <xf numFmtId="0" fontId="29" fillId="11" borderId="0" xfId="27" applyNumberFormat="1" applyFont="1" applyFill="1" applyBorder="1" applyAlignment="1">
      <alignment vertical="center"/>
    </xf>
    <xf numFmtId="43" fontId="34" fillId="12" borderId="0" xfId="28" quotePrefix="1" applyFont="1" applyFill="1"/>
    <xf numFmtId="165" fontId="27" fillId="12" borderId="0" xfId="16" applyNumberFormat="1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165" fontId="35" fillId="0" borderId="0" xfId="14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8" fillId="4" borderId="0" xfId="14" applyFont="1" applyFill="1" applyBorder="1" applyAlignment="1">
      <alignment horizontal="left" vertical="center"/>
    </xf>
    <xf numFmtId="0" fontId="2" fillId="0" borderId="0" xfId="14" applyFont="1" applyFill="1" applyAlignment="1">
      <alignment vertical="center"/>
    </xf>
    <xf numFmtId="0" fontId="2" fillId="0" borderId="0" xfId="14" applyFont="1" applyFill="1" applyBorder="1" applyAlignment="1">
      <alignment horizontal="justify" vertical="center"/>
    </xf>
    <xf numFmtId="0" fontId="2" fillId="0" borderId="0" xfId="14" applyFont="1" applyFill="1" applyAlignment="1">
      <alignment horizontal="justify" vertical="center"/>
    </xf>
    <xf numFmtId="168" fontId="26" fillId="0" borderId="0" xfId="3" applyNumberFormat="1" applyFont="1"/>
    <xf numFmtId="0" fontId="8" fillId="0" borderId="0" xfId="14" applyFont="1" applyFill="1" applyAlignment="1">
      <alignment horizontal="left" vertical="center"/>
    </xf>
    <xf numFmtId="0" fontId="29" fillId="0" borderId="0" xfId="27" applyNumberFormat="1" applyFont="1" applyFill="1" applyBorder="1" applyAlignment="1">
      <alignment vertical="center"/>
    </xf>
    <xf numFmtId="164" fontId="1" fillId="0" borderId="0" xfId="14" applyNumberFormat="1" applyFont="1" applyFill="1" applyAlignment="1">
      <alignment vertical="center"/>
    </xf>
    <xf numFmtId="165" fontId="14" fillId="0" borderId="0" xfId="16" applyNumberFormat="1" applyFont="1" applyFill="1" applyAlignment="1">
      <alignment vertical="center"/>
    </xf>
    <xf numFmtId="168" fontId="9" fillId="0" borderId="0" xfId="3" applyNumberFormat="1" applyFont="1" applyFill="1" applyBorder="1" applyAlignment="1">
      <alignment vertical="center"/>
    </xf>
    <xf numFmtId="168" fontId="1" fillId="0" borderId="0" xfId="3" applyNumberFormat="1" applyFont="1" applyFill="1" applyBorder="1" applyAlignment="1">
      <alignment vertical="center"/>
    </xf>
    <xf numFmtId="0" fontId="2" fillId="0" borderId="7" xfId="6" applyNumberFormat="1" applyFont="1" applyFill="1" applyBorder="1" applyAlignment="1">
      <alignment horizontal="left" vertical="center" wrapText="1"/>
    </xf>
    <xf numFmtId="0" fontId="3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43" fontId="14" fillId="0" borderId="0" xfId="14" applyNumberFormat="1" applyFont="1" applyFill="1" applyAlignment="1">
      <alignment vertical="center"/>
    </xf>
    <xf numFmtId="170" fontId="0" fillId="0" borderId="0" xfId="3" applyNumberFormat="1" applyFont="1"/>
    <xf numFmtId="170" fontId="36" fillId="0" borderId="0" xfId="3" applyNumberFormat="1" applyFont="1"/>
    <xf numFmtId="0" fontId="0" fillId="0" borderId="0" xfId="0" applyFill="1"/>
    <xf numFmtId="0" fontId="2" fillId="0" borderId="0" xfId="14" applyFont="1" applyFill="1" applyAlignment="1">
      <alignment horizontal="center" vertical="center"/>
    </xf>
    <xf numFmtId="0" fontId="14" fillId="0" borderId="0" xfId="14" applyFont="1" applyFill="1" applyAlignment="1">
      <alignment horizontal="center" vertical="center"/>
    </xf>
    <xf numFmtId="0" fontId="21" fillId="4" borderId="0" xfId="14" applyFont="1" applyFill="1" applyBorder="1" applyAlignment="1">
      <alignment horizontal="center" vertical="center" wrapText="1"/>
    </xf>
    <xf numFmtId="43" fontId="2" fillId="0" borderId="0" xfId="3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43" fontId="2" fillId="0" borderId="0" xfId="14" applyNumberFormat="1" applyFont="1" applyFill="1" applyAlignment="1">
      <alignment vertical="center"/>
    </xf>
    <xf numFmtId="174" fontId="2" fillId="0" borderId="0" xfId="14" applyNumberFormat="1" applyFont="1" applyFill="1" applyAlignment="1">
      <alignment vertical="center"/>
    </xf>
    <xf numFmtId="173" fontId="37" fillId="0" borderId="0" xfId="3" applyNumberFormat="1" applyFont="1" applyAlignment="1">
      <alignment vertical="center"/>
    </xf>
    <xf numFmtId="0" fontId="8" fillId="0" borderId="0" xfId="14" applyFont="1" applyFill="1" applyAlignment="1">
      <alignment vertical="center"/>
    </xf>
    <xf numFmtId="0" fontId="22" fillId="0" borderId="0" xfId="14" applyFont="1" applyFill="1" applyBorder="1" applyAlignment="1">
      <alignment vertical="center"/>
    </xf>
    <xf numFmtId="164" fontId="22" fillId="0" borderId="0" xfId="14" applyNumberFormat="1" applyFont="1" applyFill="1" applyAlignment="1">
      <alignment horizontal="right" vertical="center"/>
    </xf>
    <xf numFmtId="165" fontId="22" fillId="0" borderId="0" xfId="14" applyNumberFormat="1" applyFont="1" applyFill="1" applyBorder="1" applyAlignment="1">
      <alignment horizontal="right" vertical="center"/>
    </xf>
    <xf numFmtId="0" fontId="24" fillId="0" borderId="0" xfId="14" applyFont="1" applyFill="1" applyBorder="1" applyAlignment="1">
      <alignment vertical="center"/>
    </xf>
    <xf numFmtId="164" fontId="22" fillId="0" borderId="0" xfId="14" applyNumberFormat="1" applyFont="1" applyFill="1" applyBorder="1" applyAlignment="1">
      <alignment horizontal="right" vertical="center"/>
    </xf>
    <xf numFmtId="164" fontId="22" fillId="0" borderId="0" xfId="14" applyNumberFormat="1" applyFont="1" applyFill="1" applyBorder="1" applyAlignment="1">
      <alignment horizontal="right" vertical="center" wrapText="1"/>
    </xf>
    <xf numFmtId="0" fontId="38" fillId="0" borderId="0" xfId="14" applyFont="1" applyFill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0" fontId="3" fillId="0" borderId="7" xfId="14" applyFont="1" applyFill="1" applyBorder="1" applyAlignment="1">
      <alignment horizontal="center" vertical="center"/>
    </xf>
    <xf numFmtId="0" fontId="3" fillId="0" borderId="0" xfId="14" applyFont="1" applyFill="1" applyBorder="1" applyAlignment="1">
      <alignment horizontal="center" vertical="center" wrapText="1"/>
    </xf>
    <xf numFmtId="0" fontId="7" fillId="0" borderId="0" xfId="14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 wrapText="1"/>
    </xf>
    <xf numFmtId="0" fontId="21" fillId="4" borderId="0" xfId="14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8" fillId="0" borderId="0" xfId="14" applyFont="1" applyFill="1" applyBorder="1" applyAlignment="1">
      <alignment horizontal="justify" vertical="center"/>
    </xf>
    <xf numFmtId="0" fontId="8" fillId="0" borderId="0" xfId="14" applyFont="1" applyFill="1" applyAlignment="1">
      <alignment horizontal="justify" vertical="center"/>
    </xf>
    <xf numFmtId="0" fontId="8" fillId="0" borderId="0" xfId="14" applyFont="1" applyFill="1" applyAlignment="1">
      <alignment horizontal="left" vertical="center"/>
    </xf>
    <xf numFmtId="168" fontId="31" fillId="0" borderId="7" xfId="27" applyNumberFormat="1" applyFont="1" applyFill="1" applyBorder="1" applyAlignment="1">
      <alignment horizontal="center" vertical="center"/>
    </xf>
    <xf numFmtId="0" fontId="27" fillId="4" borderId="0" xfId="16" applyFont="1" applyFill="1" applyBorder="1" applyAlignment="1">
      <alignment horizontal="center"/>
    </xf>
    <xf numFmtId="0" fontId="27" fillId="4" borderId="0" xfId="16" applyFont="1" applyFill="1" applyBorder="1" applyAlignment="1">
      <alignment horizontal="left" vertical="center" wrapText="1"/>
    </xf>
    <xf numFmtId="0" fontId="28" fillId="6" borderId="0" xfId="16" applyFont="1" applyFill="1" applyBorder="1" applyAlignment="1">
      <alignment horizontal="center" vertical="top"/>
    </xf>
    <xf numFmtId="0" fontId="28" fillId="6" borderId="0" xfId="16" applyFont="1" applyFill="1" applyBorder="1" applyAlignment="1">
      <alignment horizontal="left" vertical="top" indent="1"/>
    </xf>
    <xf numFmtId="17" fontId="28" fillId="6" borderId="0" xfId="16" applyNumberFormat="1" applyFont="1" applyFill="1" applyBorder="1" applyAlignment="1">
      <alignment horizontal="center" vertical="top"/>
    </xf>
  </cellXfs>
  <cellStyles count="29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2 2" xfId="6"/>
    <cellStyle name="Millares 2 2 3" xfId="27"/>
    <cellStyle name="Millares 2_Avance f y f CFE dlls" xfId="7"/>
    <cellStyle name="Millares 3" xfId="8"/>
    <cellStyle name="Millares 4" xfId="28"/>
    <cellStyle name="Normal" xfId="0" builtinId="0"/>
    <cellStyle name="Normal 14" xfId="9"/>
    <cellStyle name="Normal 15" xfId="10"/>
    <cellStyle name="Normal 16" xfId="11"/>
    <cellStyle name="Normal 17" xfId="12"/>
    <cellStyle name="Normal 18" xfId="13"/>
    <cellStyle name="Normal 2" xfId="14"/>
    <cellStyle name="Normal 2 2" xfId="15"/>
    <cellStyle name="Normal 2 2 2" xfId="16"/>
    <cellStyle name="Normal 2_Hoja1" xfId="17"/>
    <cellStyle name="Normal 20" xfId="18"/>
    <cellStyle name="Normal 22" xfId="19"/>
    <cellStyle name="Normal 23" xfId="20"/>
    <cellStyle name="Normal 24" xfId="21"/>
    <cellStyle name="Normal 25" xfId="22"/>
    <cellStyle name="Normal 26" xfId="23"/>
    <cellStyle name="Normal 3" xfId="24"/>
    <cellStyle name="Porcentual 2" xfId="25"/>
    <cellStyle name="Porcentual 2 2" xfId="2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_ ;[Red]\-#,##0.0\ 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6" name="directaa" displayName="directaa" ref="A4:F242" totalsRowShown="0">
  <autoFilter ref="A4:F242"/>
  <tableColumns count="6">
    <tableColumn id="1" name="Columna1"/>
    <tableColumn id="2" name="Columna2"/>
    <tableColumn id="3" name="Columna3"/>
    <tableColumn id="4" name="Columna4"/>
    <tableColumn id="5" name="Columna5" dataDxfId="17" dataCellStyle="Millares"/>
    <tableColumn id="6" name="Columna6" dataDxfId="16" dataCellStyle="Millares">
      <calculatedColumnFormula>E5/12.9/1000000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7" name="condd" displayName="condd" ref="A245:F280" totalsRowShown="0">
  <autoFilter ref="A245:F280"/>
  <tableColumns count="6">
    <tableColumn id="1" name="Columna1"/>
    <tableColumn id="2" name="Columna2"/>
    <tableColumn id="3" name="Columna3"/>
    <tableColumn id="4" name="Columna4"/>
    <tableColumn id="5" name="Columna5" dataDxfId="15" dataCellStyle="Millares"/>
    <tableColumn id="6" name="Columna6" dataDxfId="14" dataCellStyle="Millares">
      <calculatedColumnFormula>E246/12.9/1000000</calculatedColumnFormula>
    </tableColumn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directa" displayName="directa" ref="A4:F251" totalsRowShown="0">
  <autoFilter ref="A4:F251"/>
  <tableColumns count="6">
    <tableColumn id="1" name="Columna1"/>
    <tableColumn id="2" name="Columna2"/>
    <tableColumn id="3" name="Columna3"/>
    <tableColumn id="4" name="Columna4"/>
    <tableColumn id="5" name="Columna5" dataDxfId="13" dataCellStyle="Millares"/>
    <tableColumn id="6" name="Columna6" dataDxfId="12" dataCellStyle="Millares">
      <calculatedColumnFormula>E5/12.2/1000000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8" name="cond" displayName="cond" ref="A253:F290" totalsRowShown="0">
  <autoFilter ref="A253:F290"/>
  <tableColumns count="6">
    <tableColumn id="1" name="Columna1"/>
    <tableColumn id="2" name="Columna2"/>
    <tableColumn id="3" name="Columna3"/>
    <tableColumn id="4" name="Columna4"/>
    <tableColumn id="5" name="Columna5" dataDxfId="11" dataCellStyle="Millares"/>
    <tableColumn id="6" name="Columna6" dataDxfId="10" dataCellStyle="Millares">
      <calculatedColumnFormula>E254/12.2/1000000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otales" displayName="totales" ref="A3:D154" totalsRowShown="0">
  <autoFilter ref="A3:D154"/>
  <tableColumns count="4">
    <tableColumn id="1" name="Columna1"/>
    <tableColumn id="2" name="Columna2"/>
    <tableColumn id="3" name="Columna3" dataDxfId="9" dataCellStyle="Millares"/>
    <tableColumn id="4" name="Columna4" dataDxfId="8" dataCellStyle="Millares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parciales" displayName="parciales" ref="A156:D192" totalsRowShown="0">
  <autoFilter ref="A156:D192"/>
  <tableColumns count="4">
    <tableColumn id="1" name="Columna1"/>
    <tableColumn id="2" name="Columna2"/>
    <tableColumn id="3" name="Columna3" dataDxfId="7" dataCellStyle="Millares"/>
    <tableColumn id="4" name="Columna4" dataDxfId="6" dataCellStyle="Millares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" name="datos" displayName="datos" ref="A2:D193" totalsRowShown="0">
  <autoFilter ref="A2:D193"/>
  <tableColumns count="4">
    <tableColumn id="1" name="Columna1"/>
    <tableColumn id="2" name="Columna2"/>
    <tableColumn id="3" name="Columna3" dataDxfId="5" dataCellStyle="Millares"/>
    <tableColumn id="4" name="Columna4" dataDxfId="4" dataCellStyle="Millares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2" name="pasivo" displayName="pasivo" ref="B3:E214" totalsRowShown="0">
  <tableColumns count="4">
    <tableColumn id="1" name="Columna1"/>
    <tableColumn id="2" name="Columna2">
      <calculatedColumnFormula>CONCATENATE(#REF!," ",#REF!)</calculatedColumnFormula>
    </tableColumn>
    <tableColumn id="3" name="Columna3" dataDxfId="0" dataCellStyle="Millares"/>
    <tableColumn id="4" name="Columna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719"/>
  <sheetViews>
    <sheetView topLeftCell="A262" workbookViewId="0">
      <selection activeCell="A263" sqref="A263"/>
    </sheetView>
  </sheetViews>
  <sheetFormatPr baseColWidth="10" defaultRowHeight="15" x14ac:dyDescent="0.25"/>
  <sheetData>
    <row r="1" spans="1:13" x14ac:dyDescent="0.25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 x14ac:dyDescent="0.25">
      <c r="A2" s="1"/>
      <c r="B2" s="2"/>
      <c r="C2" s="9" t="s">
        <v>113</v>
      </c>
      <c r="D2" s="4"/>
      <c r="E2" s="5">
        <v>853054.45695521845</v>
      </c>
      <c r="F2" s="5">
        <v>853054.45695521845</v>
      </c>
      <c r="G2" s="6">
        <v>853054.45695521845</v>
      </c>
      <c r="H2" s="7"/>
      <c r="I2" s="7"/>
      <c r="J2" s="7"/>
      <c r="K2" s="8"/>
      <c r="L2" s="8"/>
      <c r="M2" s="5"/>
    </row>
    <row r="3" spans="1:13" x14ac:dyDescent="0.25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 x14ac:dyDescent="0.25">
      <c r="A4" s="1"/>
      <c r="B4" s="2"/>
      <c r="C4" s="10" t="s">
        <v>114</v>
      </c>
      <c r="D4" s="4"/>
      <c r="E4" s="5">
        <v>727599.09690576373</v>
      </c>
      <c r="F4" s="5">
        <v>727599.09690576373</v>
      </c>
      <c r="G4" s="6">
        <v>727599.09690576373</v>
      </c>
      <c r="H4" s="7"/>
      <c r="I4" s="7"/>
      <c r="J4" s="7"/>
      <c r="K4" s="8"/>
      <c r="L4" s="8"/>
      <c r="M4" s="5"/>
    </row>
    <row r="5" spans="1:13" x14ac:dyDescent="0.25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 x14ac:dyDescent="0.25">
      <c r="A6" s="1"/>
      <c r="B6" s="2"/>
      <c r="C6" s="10" t="s">
        <v>115</v>
      </c>
      <c r="D6" s="4"/>
      <c r="E6" s="5">
        <v>44373.030306756678</v>
      </c>
      <c r="F6" s="5">
        <v>44373.030306756678</v>
      </c>
      <c r="G6" s="6">
        <v>44373.030306756678</v>
      </c>
      <c r="H6" s="7"/>
      <c r="I6" s="7"/>
      <c r="J6" s="7"/>
      <c r="K6" s="8"/>
      <c r="L6" s="8"/>
      <c r="M6" s="5"/>
    </row>
    <row r="7" spans="1:13" x14ac:dyDescent="0.25">
      <c r="A7" s="1">
        <v>1</v>
      </c>
      <c r="B7" s="2"/>
      <c r="C7" s="10" t="s">
        <v>116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 x14ac:dyDescent="0.25">
      <c r="A8" s="1">
        <v>2</v>
      </c>
      <c r="B8" s="2"/>
      <c r="C8" s="10" t="s">
        <v>117</v>
      </c>
      <c r="D8" s="4"/>
      <c r="E8" s="5">
        <v>7945.1989113038399</v>
      </c>
      <c r="F8" s="5">
        <v>7945.1989113038399</v>
      </c>
      <c r="G8" s="6">
        <v>7945.1989113038399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 x14ac:dyDescent="0.25">
      <c r="A9" s="1">
        <v>3</v>
      </c>
      <c r="B9" s="2"/>
      <c r="C9" s="10" t="s">
        <v>118</v>
      </c>
      <c r="D9" s="4"/>
      <c r="E9" s="5">
        <v>90.552752322838657</v>
      </c>
      <c r="F9" s="5">
        <v>90.552752322838657</v>
      </c>
      <c r="G9" s="6">
        <v>90.552752322838657</v>
      </c>
      <c r="H9" s="11">
        <v>38080</v>
      </c>
      <c r="I9" s="11">
        <v>38080</v>
      </c>
      <c r="J9" s="11">
        <v>41759</v>
      </c>
      <c r="K9" s="8">
        <v>10</v>
      </c>
      <c r="L9" s="8" t="s">
        <v>119</v>
      </c>
      <c r="M9" s="5"/>
    </row>
    <row r="10" spans="1:13" x14ac:dyDescent="0.25">
      <c r="A10" s="1">
        <v>4</v>
      </c>
      <c r="B10" s="2"/>
      <c r="C10" s="10" t="s">
        <v>120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119</v>
      </c>
      <c r="M10" s="5"/>
    </row>
    <row r="11" spans="1:13" x14ac:dyDescent="0.25">
      <c r="A11" s="1">
        <v>5</v>
      </c>
      <c r="B11" s="2"/>
      <c r="C11" s="10" t="s">
        <v>121</v>
      </c>
      <c r="D11" s="4"/>
      <c r="E11" s="5">
        <v>542.86482906477568</v>
      </c>
      <c r="F11" s="5">
        <v>542.86482906477568</v>
      </c>
      <c r="G11" s="6">
        <v>542.86482906477568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 x14ac:dyDescent="0.25">
      <c r="A12" s="1">
        <v>6</v>
      </c>
      <c r="B12" s="2"/>
      <c r="C12" s="10" t="s">
        <v>122</v>
      </c>
      <c r="D12" s="4"/>
      <c r="E12" s="5">
        <v>5536.7855692359672</v>
      </c>
      <c r="F12" s="5">
        <v>5536.7855692359672</v>
      </c>
      <c r="G12" s="6">
        <v>5536.7855692359672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 x14ac:dyDescent="0.25">
      <c r="A13" s="1">
        <v>7</v>
      </c>
      <c r="B13" s="2"/>
      <c r="C13" s="10" t="s">
        <v>123</v>
      </c>
      <c r="D13" s="4"/>
      <c r="E13" s="5">
        <v>3899.7527034321988</v>
      </c>
      <c r="F13" s="5">
        <v>3899.7527034321988</v>
      </c>
      <c r="G13" s="6">
        <v>3899.7527034321988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 x14ac:dyDescent="0.25">
      <c r="A14" s="1">
        <v>9</v>
      </c>
      <c r="B14" s="2"/>
      <c r="C14" s="10" t="s">
        <v>124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119</v>
      </c>
      <c r="M14" s="5"/>
    </row>
    <row r="15" spans="1:13" x14ac:dyDescent="0.25">
      <c r="A15" s="1">
        <v>10</v>
      </c>
      <c r="B15" s="2"/>
      <c r="C15" s="10" t="s">
        <v>125</v>
      </c>
      <c r="D15" s="4"/>
      <c r="E15" s="5">
        <v>2236.8530877949729</v>
      </c>
      <c r="F15" s="5">
        <v>2236.8530877949729</v>
      </c>
      <c r="G15" s="6">
        <v>2236.8530877949729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 x14ac:dyDescent="0.25">
      <c r="A16" s="1">
        <v>11</v>
      </c>
      <c r="B16" s="2"/>
      <c r="C16" s="10" t="s">
        <v>126</v>
      </c>
      <c r="D16" s="4"/>
      <c r="E16" s="5">
        <v>2357.6786134472609</v>
      </c>
      <c r="F16" s="5">
        <v>2357.6786134472609</v>
      </c>
      <c r="G16" s="6">
        <v>2357.6786134472609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119</v>
      </c>
      <c r="M16" s="5"/>
    </row>
    <row r="17" spans="1:13" x14ac:dyDescent="0.25">
      <c r="A17" s="1">
        <v>12</v>
      </c>
      <c r="B17" s="2"/>
      <c r="C17" s="10" t="s">
        <v>127</v>
      </c>
      <c r="D17" s="4"/>
      <c r="E17" s="5">
        <v>2475.5967651986598</v>
      </c>
      <c r="F17" s="5">
        <v>2475.5967651986598</v>
      </c>
      <c r="G17" s="6">
        <v>2475.5967651986598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 x14ac:dyDescent="0.25">
      <c r="A18" s="1">
        <v>13</v>
      </c>
      <c r="B18" s="2"/>
      <c r="C18" s="10" t="s">
        <v>128</v>
      </c>
      <c r="D18" s="4"/>
      <c r="E18" s="5">
        <v>2251.0056572303838</v>
      </c>
      <c r="F18" s="5">
        <v>2251.0056572303838</v>
      </c>
      <c r="G18" s="6">
        <v>2251.0056572303838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 x14ac:dyDescent="0.25">
      <c r="A19" s="1">
        <v>14</v>
      </c>
      <c r="B19" s="2"/>
      <c r="C19" s="10" t="s">
        <v>129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119</v>
      </c>
      <c r="M19" s="5"/>
    </row>
    <row r="20" spans="1:13" x14ac:dyDescent="0.25">
      <c r="A20" s="1">
        <v>15</v>
      </c>
      <c r="B20" s="2"/>
      <c r="C20" s="10" t="s">
        <v>130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119</v>
      </c>
      <c r="M20" s="5"/>
    </row>
    <row r="21" spans="1:13" x14ac:dyDescent="0.25">
      <c r="A21" s="1">
        <v>16</v>
      </c>
      <c r="B21" s="2"/>
      <c r="C21" s="10" t="s">
        <v>131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119</v>
      </c>
      <c r="M21" s="5"/>
    </row>
    <row r="22" spans="1:13" x14ac:dyDescent="0.25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 x14ac:dyDescent="0.25">
      <c r="A23" s="1"/>
      <c r="B23" s="2"/>
      <c r="C23" s="10" t="s">
        <v>20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 x14ac:dyDescent="0.25">
      <c r="A24" s="1">
        <v>17</v>
      </c>
      <c r="B24" s="2"/>
      <c r="C24" s="10" t="s">
        <v>132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 x14ac:dyDescent="0.25">
      <c r="A25" s="1">
        <v>18</v>
      </c>
      <c r="B25" s="2"/>
      <c r="C25" s="10" t="s">
        <v>133</v>
      </c>
      <c r="D25" s="4"/>
      <c r="E25" s="5">
        <v>834.98019624317737</v>
      </c>
      <c r="F25" s="5">
        <v>834.98019624317737</v>
      </c>
      <c r="G25" s="6">
        <v>834.98019624317737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 x14ac:dyDescent="0.25">
      <c r="A26" s="1">
        <v>19</v>
      </c>
      <c r="B26" s="2"/>
      <c r="C26" s="10" t="s">
        <v>134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 x14ac:dyDescent="0.25">
      <c r="A27" s="1">
        <v>20</v>
      </c>
      <c r="B27" s="2"/>
      <c r="C27" s="10" t="s">
        <v>135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 x14ac:dyDescent="0.25">
      <c r="A28" s="1">
        <v>21</v>
      </c>
      <c r="B28" s="2"/>
      <c r="C28" s="10" t="s">
        <v>136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 x14ac:dyDescent="0.25">
      <c r="A29" s="1">
        <v>22</v>
      </c>
      <c r="B29" s="2"/>
      <c r="C29" s="10" t="s">
        <v>137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 x14ac:dyDescent="0.25">
      <c r="A30" s="1">
        <v>23</v>
      </c>
      <c r="B30" s="2"/>
      <c r="C30" s="10" t="s">
        <v>138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 x14ac:dyDescent="0.25">
      <c r="A31" s="1">
        <v>24</v>
      </c>
      <c r="B31" s="2"/>
      <c r="C31" s="10" t="s">
        <v>139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 x14ac:dyDescent="0.25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 x14ac:dyDescent="0.25">
      <c r="A33" s="1"/>
      <c r="B33" s="2"/>
      <c r="C33" s="10" t="s">
        <v>28</v>
      </c>
      <c r="D33" s="4"/>
      <c r="E33" s="5">
        <v>67133.196666046017</v>
      </c>
      <c r="F33" s="5">
        <v>67133.196666046017</v>
      </c>
      <c r="G33" s="6">
        <v>67133.196666046017</v>
      </c>
      <c r="H33" s="11"/>
      <c r="I33" s="11"/>
      <c r="J33" s="11"/>
      <c r="K33" s="8"/>
      <c r="L33" s="8"/>
      <c r="M33" s="5"/>
    </row>
    <row r="34" spans="1:13" x14ac:dyDescent="0.25">
      <c r="A34" s="1">
        <v>25</v>
      </c>
      <c r="B34" s="2"/>
      <c r="C34" s="10" t="s">
        <v>140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 x14ac:dyDescent="0.25">
      <c r="A35" s="1">
        <v>26</v>
      </c>
      <c r="B35" s="2"/>
      <c r="C35" s="10" t="s">
        <v>141</v>
      </c>
      <c r="D35" s="4"/>
      <c r="E35" s="5">
        <v>6713.1097623372389</v>
      </c>
      <c r="F35" s="5">
        <v>6713.1097623372389</v>
      </c>
      <c r="G35" s="6">
        <v>6713.1097623372389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119</v>
      </c>
      <c r="M35" s="5"/>
    </row>
    <row r="36" spans="1:13" x14ac:dyDescent="0.25">
      <c r="A36" s="1">
        <v>27</v>
      </c>
      <c r="B36" s="2"/>
      <c r="C36" s="10" t="s">
        <v>142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 x14ac:dyDescent="0.25">
      <c r="A37" s="1">
        <v>28</v>
      </c>
      <c r="B37" s="2"/>
      <c r="C37" s="10" t="s">
        <v>143</v>
      </c>
      <c r="D37" s="4"/>
      <c r="E37" s="5">
        <v>4341.7639013129856</v>
      </c>
      <c r="F37" s="5">
        <v>4341.7639013129856</v>
      </c>
      <c r="G37" s="6">
        <v>4341.7639013129856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119</v>
      </c>
      <c r="M37" s="5"/>
    </row>
    <row r="38" spans="1:13" x14ac:dyDescent="0.25">
      <c r="A38" s="1">
        <v>29</v>
      </c>
      <c r="B38" s="2"/>
      <c r="C38" s="10" t="s">
        <v>144</v>
      </c>
      <c r="D38" s="4"/>
      <c r="E38" s="5">
        <v>760.03659480887359</v>
      </c>
      <c r="F38" s="5">
        <v>760.03659480887359</v>
      </c>
      <c r="G38" s="6">
        <v>760.03659480887359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 x14ac:dyDescent="0.25">
      <c r="A39" s="1">
        <v>30</v>
      </c>
      <c r="B39" s="2"/>
      <c r="C39" s="10" t="s">
        <v>145</v>
      </c>
      <c r="D39" s="4"/>
      <c r="E39" s="5">
        <v>7380.3225854143748</v>
      </c>
      <c r="F39" s="5">
        <v>7380.3225854143748</v>
      </c>
      <c r="G39" s="6">
        <v>7380.3225854143748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 x14ac:dyDescent="0.25">
      <c r="A40" s="1">
        <v>31</v>
      </c>
      <c r="B40" s="2"/>
      <c r="C40" s="10" t="s">
        <v>146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119</v>
      </c>
      <c r="M40" s="5"/>
    </row>
    <row r="41" spans="1:13" x14ac:dyDescent="0.25">
      <c r="A41" s="1">
        <v>32</v>
      </c>
      <c r="B41" s="2"/>
      <c r="C41" s="10" t="s">
        <v>147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119</v>
      </c>
      <c r="M41" s="5"/>
    </row>
    <row r="42" spans="1:13" x14ac:dyDescent="0.25">
      <c r="A42" s="1">
        <v>33</v>
      </c>
      <c r="B42" s="2"/>
      <c r="C42" s="10" t="s">
        <v>148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119</v>
      </c>
      <c r="M42" s="5"/>
    </row>
    <row r="43" spans="1:13" x14ac:dyDescent="0.25">
      <c r="A43" s="1">
        <v>34</v>
      </c>
      <c r="B43" s="2"/>
      <c r="C43" s="10" t="s">
        <v>149</v>
      </c>
      <c r="D43" s="4"/>
      <c r="E43" s="5">
        <v>2670.2271834529929</v>
      </c>
      <c r="F43" s="5">
        <v>2670.2271834529929</v>
      </c>
      <c r="G43" s="6">
        <v>2670.2271834529929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 x14ac:dyDescent="0.25">
      <c r="A44" s="1">
        <v>35</v>
      </c>
      <c r="B44" s="2"/>
      <c r="C44" s="10" t="s">
        <v>150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 x14ac:dyDescent="0.25">
      <c r="A45" s="1">
        <v>36</v>
      </c>
      <c r="B45" s="2"/>
      <c r="C45" s="10" t="s">
        <v>151</v>
      </c>
      <c r="D45" s="4"/>
      <c r="E45" s="5">
        <v>8300.3667044142949</v>
      </c>
      <c r="F45" s="5">
        <v>8300.3667044142949</v>
      </c>
      <c r="G45" s="6">
        <v>8300.3667044142949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119</v>
      </c>
      <c r="M45" s="5"/>
    </row>
    <row r="46" spans="1:13" x14ac:dyDescent="0.25">
      <c r="A46" s="1">
        <v>37</v>
      </c>
      <c r="B46" s="2"/>
      <c r="C46" s="10" t="s">
        <v>152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 x14ac:dyDescent="0.25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 x14ac:dyDescent="0.25">
      <c r="A48" s="1"/>
      <c r="B48" s="2"/>
      <c r="C48" s="10" t="s">
        <v>37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 x14ac:dyDescent="0.25">
      <c r="A49" s="1">
        <v>38</v>
      </c>
      <c r="B49" s="2"/>
      <c r="C49" s="10" t="s">
        <v>153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 x14ac:dyDescent="0.25">
      <c r="A50" s="1">
        <v>39</v>
      </c>
      <c r="B50" s="2"/>
      <c r="C50" s="10" t="s">
        <v>154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119</v>
      </c>
      <c r="M50" s="5"/>
    </row>
    <row r="51" spans="1:13" x14ac:dyDescent="0.25">
      <c r="A51" s="1">
        <v>40</v>
      </c>
      <c r="B51" s="2"/>
      <c r="C51" s="10" t="s">
        <v>155</v>
      </c>
      <c r="D51" s="4"/>
      <c r="E51" s="5">
        <v>688.79492408736769</v>
      </c>
      <c r="F51" s="5">
        <v>688.79492408736769</v>
      </c>
      <c r="G51" s="6">
        <v>688.79492408736769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 x14ac:dyDescent="0.25">
      <c r="A52" s="1">
        <v>41</v>
      </c>
      <c r="B52" s="2"/>
      <c r="C52" s="10" t="s">
        <v>156</v>
      </c>
      <c r="D52" s="4"/>
      <c r="E52" s="5">
        <v>6240.8121065701871</v>
      </c>
      <c r="F52" s="5">
        <v>6240.8121065701871</v>
      </c>
      <c r="G52" s="6">
        <v>6240.8121065701871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 x14ac:dyDescent="0.25">
      <c r="A53" s="1">
        <v>42</v>
      </c>
      <c r="B53" s="2"/>
      <c r="C53" s="10" t="s">
        <v>157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 x14ac:dyDescent="0.25">
      <c r="A54" s="1">
        <v>43</v>
      </c>
      <c r="B54" s="2"/>
      <c r="C54" s="10" t="s">
        <v>158</v>
      </c>
      <c r="D54" s="4"/>
      <c r="E54" s="5">
        <v>600.56448284169574</v>
      </c>
      <c r="F54" s="5">
        <v>600.56448284169574</v>
      </c>
      <c r="G54" s="6">
        <v>600.56448284169574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119</v>
      </c>
      <c r="M54" s="5"/>
    </row>
    <row r="55" spans="1:13" x14ac:dyDescent="0.25">
      <c r="A55" s="1">
        <v>44</v>
      </c>
      <c r="B55" s="2"/>
      <c r="C55" s="10" t="s">
        <v>159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 x14ac:dyDescent="0.25">
      <c r="A56" s="1">
        <v>45</v>
      </c>
      <c r="B56" s="2"/>
      <c r="C56" s="10" t="s">
        <v>160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119</v>
      </c>
      <c r="M56" s="5"/>
    </row>
    <row r="57" spans="1:13" x14ac:dyDescent="0.25">
      <c r="A57" s="1">
        <v>46</v>
      </c>
      <c r="B57" s="2"/>
      <c r="C57" s="10" t="s">
        <v>161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 x14ac:dyDescent="0.25">
      <c r="A58" s="1">
        <v>47</v>
      </c>
      <c r="B58" s="2"/>
      <c r="C58" s="10" t="s">
        <v>162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 x14ac:dyDescent="0.25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 x14ac:dyDescent="0.25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 x14ac:dyDescent="0.25">
      <c r="A61" s="1"/>
      <c r="B61" s="2"/>
      <c r="C61" s="10" t="s">
        <v>41</v>
      </c>
      <c r="D61" s="4"/>
      <c r="E61" s="5">
        <v>35040.042764727703</v>
      </c>
      <c r="F61" s="5">
        <v>35040.042764727703</v>
      </c>
      <c r="G61" s="6">
        <v>35040.042764727703</v>
      </c>
      <c r="H61" s="11"/>
      <c r="I61" s="11"/>
      <c r="J61" s="11"/>
      <c r="K61" s="8"/>
      <c r="L61" s="8"/>
      <c r="M61" s="5"/>
    </row>
    <row r="62" spans="1:13" x14ac:dyDescent="0.25">
      <c r="A62" s="1">
        <v>48</v>
      </c>
      <c r="B62" s="2"/>
      <c r="C62" s="10" t="s">
        <v>163</v>
      </c>
      <c r="D62" s="4"/>
      <c r="E62" s="5">
        <v>4645.4964517858498</v>
      </c>
      <c r="F62" s="5">
        <v>4645.4964517858498</v>
      </c>
      <c r="G62" s="6">
        <v>4645.4964517858498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119</v>
      </c>
      <c r="M62" s="5"/>
    </row>
    <row r="63" spans="1:13" x14ac:dyDescent="0.25">
      <c r="A63" s="1">
        <v>49</v>
      </c>
      <c r="B63" s="2"/>
      <c r="C63" s="10" t="s">
        <v>164</v>
      </c>
      <c r="D63" s="4"/>
      <c r="E63" s="5">
        <v>7010.5801666763218</v>
      </c>
      <c r="F63" s="5">
        <v>7010.5801666763218</v>
      </c>
      <c r="G63" s="6">
        <v>7010.5801666763218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119</v>
      </c>
      <c r="M63" s="5"/>
    </row>
    <row r="64" spans="1:13" x14ac:dyDescent="0.25">
      <c r="A64" s="1">
        <v>50</v>
      </c>
      <c r="B64" s="2"/>
      <c r="C64" s="10" t="s">
        <v>165</v>
      </c>
      <c r="D64" s="4"/>
      <c r="E64" s="5">
        <v>2923.6897172145532</v>
      </c>
      <c r="F64" s="5">
        <v>2923.6897172145532</v>
      </c>
      <c r="G64" s="6">
        <v>2923.6897172145532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119</v>
      </c>
      <c r="M64" s="5"/>
    </row>
    <row r="65" spans="1:13" x14ac:dyDescent="0.25">
      <c r="A65" s="1">
        <v>51</v>
      </c>
      <c r="B65" s="2"/>
      <c r="C65" s="10" t="s">
        <v>166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119</v>
      </c>
      <c r="M65" s="5"/>
    </row>
    <row r="66" spans="1:13" x14ac:dyDescent="0.25">
      <c r="A66" s="1">
        <v>52</v>
      </c>
      <c r="B66" s="2"/>
      <c r="C66" s="10" t="s">
        <v>167</v>
      </c>
      <c r="D66" s="4"/>
      <c r="E66" s="5">
        <v>2186.0140622448089</v>
      </c>
      <c r="F66" s="5">
        <v>2186.0140622448089</v>
      </c>
      <c r="G66" s="6">
        <v>2186.0140622448089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119</v>
      </c>
      <c r="M66" s="5"/>
    </row>
    <row r="67" spans="1:13" x14ac:dyDescent="0.25">
      <c r="A67" s="1">
        <v>53</v>
      </c>
      <c r="B67" s="2"/>
      <c r="C67" s="10" t="s">
        <v>168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 x14ac:dyDescent="0.25">
      <c r="A68" s="1">
        <v>54</v>
      </c>
      <c r="B68" s="2"/>
      <c r="C68" s="10" t="s">
        <v>169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119</v>
      </c>
      <c r="M68" s="5"/>
    </row>
    <row r="69" spans="1:13" x14ac:dyDescent="0.25">
      <c r="A69" s="1">
        <v>55</v>
      </c>
      <c r="B69" s="2"/>
      <c r="C69" s="10" t="s">
        <v>170</v>
      </c>
      <c r="D69" s="4"/>
      <c r="E69" s="5">
        <v>95.719033981277377</v>
      </c>
      <c r="F69" s="5">
        <v>95.719033981277377</v>
      </c>
      <c r="G69" s="6">
        <v>95.719033981277377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119</v>
      </c>
      <c r="M69" s="5"/>
    </row>
    <row r="70" spans="1:13" x14ac:dyDescent="0.25">
      <c r="A70" s="1">
        <v>57</v>
      </c>
      <c r="B70" s="2"/>
      <c r="C70" s="10" t="s">
        <v>171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 x14ac:dyDescent="0.25">
      <c r="A71" s="1">
        <v>58</v>
      </c>
      <c r="B71" s="2"/>
      <c r="C71" s="10" t="s">
        <v>172</v>
      </c>
      <c r="D71" s="4"/>
      <c r="E71" s="5">
        <v>5418.0433430571611</v>
      </c>
      <c r="F71" s="5">
        <v>5418.0433430571611</v>
      </c>
      <c r="G71" s="6">
        <v>5418.0433430571611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119</v>
      </c>
      <c r="M71" s="5"/>
    </row>
    <row r="72" spans="1:13" x14ac:dyDescent="0.25">
      <c r="A72" s="1">
        <v>59</v>
      </c>
      <c r="B72" s="2"/>
      <c r="C72" s="10" t="s">
        <v>173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 x14ac:dyDescent="0.25">
      <c r="A73" s="1">
        <v>60</v>
      </c>
      <c r="B73" s="2"/>
      <c r="C73" s="10" t="s">
        <v>174</v>
      </c>
      <c r="D73" s="4"/>
      <c r="E73" s="5">
        <v>6497.4089120463123</v>
      </c>
      <c r="F73" s="5">
        <v>6497.4089120463123</v>
      </c>
      <c r="G73" s="6">
        <v>6497.4089120463123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 x14ac:dyDescent="0.25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 x14ac:dyDescent="0.25">
      <c r="A75" s="1"/>
      <c r="B75" s="2"/>
      <c r="C75" s="10" t="s">
        <v>46</v>
      </c>
      <c r="D75" s="4"/>
      <c r="E75" s="5">
        <v>92442.539479302679</v>
      </c>
      <c r="F75" s="5">
        <v>92442.539479302679</v>
      </c>
      <c r="G75" s="6">
        <v>92442.539479302679</v>
      </c>
      <c r="H75" s="11"/>
      <c r="I75" s="11"/>
      <c r="J75" s="11"/>
      <c r="K75" s="8"/>
      <c r="L75" s="8"/>
      <c r="M75" s="5"/>
    </row>
    <row r="76" spans="1:13" x14ac:dyDescent="0.25">
      <c r="A76" s="1">
        <v>61</v>
      </c>
      <c r="B76" s="2"/>
      <c r="C76" s="10" t="s">
        <v>175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119</v>
      </c>
      <c r="M76" s="5"/>
    </row>
    <row r="77" spans="1:13" x14ac:dyDescent="0.25">
      <c r="A77" s="1">
        <v>62</v>
      </c>
      <c r="B77" s="2"/>
      <c r="C77" s="10" t="s">
        <v>176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119</v>
      </c>
      <c r="M77" s="5"/>
    </row>
    <row r="78" spans="1:13" x14ac:dyDescent="0.25">
      <c r="A78" s="1">
        <v>63</v>
      </c>
      <c r="B78" s="2"/>
      <c r="C78" s="10" t="s">
        <v>177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119</v>
      </c>
      <c r="M78" s="5"/>
    </row>
    <row r="79" spans="1:13" x14ac:dyDescent="0.25">
      <c r="A79" s="1">
        <v>64</v>
      </c>
      <c r="B79" s="2"/>
      <c r="C79" s="10" t="s">
        <v>178</v>
      </c>
      <c r="D79" s="4"/>
      <c r="E79" s="5">
        <v>854.84365332413154</v>
      </c>
      <c r="F79" s="5">
        <v>854.84365332413154</v>
      </c>
      <c r="G79" s="6">
        <v>854.84365332413154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 x14ac:dyDescent="0.25">
      <c r="A80" s="1">
        <v>65</v>
      </c>
      <c r="B80" s="2"/>
      <c r="C80" s="10" t="s">
        <v>179</v>
      </c>
      <c r="D80" s="4"/>
      <c r="E80" s="5">
        <v>651.19150930796684</v>
      </c>
      <c r="F80" s="5">
        <v>651.19150930796684</v>
      </c>
      <c r="G80" s="6">
        <v>651.19150930796684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119</v>
      </c>
      <c r="M80" s="5"/>
    </row>
    <row r="81" spans="1:13" x14ac:dyDescent="0.25">
      <c r="A81" s="1">
        <v>66</v>
      </c>
      <c r="B81" s="2"/>
      <c r="C81" s="10" t="s">
        <v>180</v>
      </c>
      <c r="D81" s="4"/>
      <c r="E81" s="5">
        <v>2297.7040882599149</v>
      </c>
      <c r="F81" s="5">
        <v>2297.7040882599149</v>
      </c>
      <c r="G81" s="6">
        <v>2297.7040882599149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119</v>
      </c>
      <c r="M81" s="5"/>
    </row>
    <row r="82" spans="1:13" x14ac:dyDescent="0.25">
      <c r="A82" s="1">
        <v>67</v>
      </c>
      <c r="B82" s="2"/>
      <c r="C82" s="10" t="s">
        <v>181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 x14ac:dyDescent="0.25">
      <c r="A83" s="1">
        <v>68</v>
      </c>
      <c r="B83" s="2"/>
      <c r="C83" s="10" t="s">
        <v>182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 x14ac:dyDescent="0.25">
      <c r="A84" s="1">
        <v>69</v>
      </c>
      <c r="B84" s="2"/>
      <c r="C84" s="10" t="s">
        <v>183</v>
      </c>
      <c r="D84" s="4"/>
      <c r="E84" s="5">
        <v>3248.4152929735242</v>
      </c>
      <c r="F84" s="5">
        <v>3248.4152929735242</v>
      </c>
      <c r="G84" s="6">
        <v>3248.4152929735242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119</v>
      </c>
      <c r="M84" s="5"/>
    </row>
    <row r="85" spans="1:13" x14ac:dyDescent="0.25">
      <c r="A85" s="1">
        <v>70</v>
      </c>
      <c r="B85" s="2"/>
      <c r="C85" s="10" t="s">
        <v>184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119</v>
      </c>
      <c r="M85" s="5"/>
    </row>
    <row r="86" spans="1:13" x14ac:dyDescent="0.25">
      <c r="A86" s="1">
        <v>71</v>
      </c>
      <c r="B86" s="2"/>
      <c r="C86" s="10" t="s">
        <v>185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 x14ac:dyDescent="0.25">
      <c r="A87" s="1">
        <v>72</v>
      </c>
      <c r="B87" s="2"/>
      <c r="C87" s="10" t="s">
        <v>186</v>
      </c>
      <c r="D87" s="4"/>
      <c r="E87" s="5">
        <v>742.96213133272261</v>
      </c>
      <c r="F87" s="5">
        <v>742.96213133272261</v>
      </c>
      <c r="G87" s="6">
        <v>742.96213133272261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 x14ac:dyDescent="0.25">
      <c r="A88" s="1">
        <v>73</v>
      </c>
      <c r="B88" s="2"/>
      <c r="C88" s="10" t="s">
        <v>187</v>
      </c>
      <c r="D88" s="4"/>
      <c r="E88" s="5">
        <v>695.69919742766342</v>
      </c>
      <c r="F88" s="5">
        <v>695.69919742766342</v>
      </c>
      <c r="G88" s="6">
        <v>695.69919742766342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119</v>
      </c>
      <c r="M88" s="5"/>
    </row>
    <row r="89" spans="1:13" x14ac:dyDescent="0.25">
      <c r="A89" s="1">
        <v>74</v>
      </c>
      <c r="B89" s="2"/>
      <c r="C89" s="10" t="s">
        <v>188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119</v>
      </c>
      <c r="M89" s="5"/>
    </row>
    <row r="90" spans="1:13" x14ac:dyDescent="0.25">
      <c r="A90" s="1">
        <v>75</v>
      </c>
      <c r="B90" s="2"/>
      <c r="C90" s="10" t="s">
        <v>189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 x14ac:dyDescent="0.25">
      <c r="A91" s="1">
        <v>76</v>
      </c>
      <c r="B91" s="2"/>
      <c r="C91" s="10" t="s">
        <v>190</v>
      </c>
      <c r="D91" s="4"/>
      <c r="E91" s="5">
        <v>225.93660763436901</v>
      </c>
      <c r="F91" s="5">
        <v>225.93660763436901</v>
      </c>
      <c r="G91" s="6">
        <v>225.93660763436901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 x14ac:dyDescent="0.25">
      <c r="A92" s="1">
        <v>77</v>
      </c>
      <c r="B92" s="2"/>
      <c r="C92" s="10" t="s">
        <v>191</v>
      </c>
      <c r="D92" s="4"/>
      <c r="E92" s="5">
        <v>845.53588783341672</v>
      </c>
      <c r="F92" s="5">
        <v>845.53588783341672</v>
      </c>
      <c r="G92" s="6">
        <v>845.53588783341672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119</v>
      </c>
      <c r="M92" s="5"/>
    </row>
    <row r="93" spans="1:13" x14ac:dyDescent="0.25">
      <c r="A93" s="1">
        <v>78</v>
      </c>
      <c r="B93" s="2"/>
      <c r="C93" s="10" t="s">
        <v>192</v>
      </c>
      <c r="D93" s="4"/>
      <c r="E93" s="5">
        <v>64.243656167361166</v>
      </c>
      <c r="F93" s="5">
        <v>64.243656167361166</v>
      </c>
      <c r="G93" s="6">
        <v>64.243656167361166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119</v>
      </c>
      <c r="M93" s="5"/>
    </row>
    <row r="94" spans="1:13" x14ac:dyDescent="0.25">
      <c r="A94" s="1">
        <v>79</v>
      </c>
      <c r="B94" s="2"/>
      <c r="C94" s="10" t="s">
        <v>193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 x14ac:dyDescent="0.25">
      <c r="A95" s="1">
        <v>80</v>
      </c>
      <c r="B95" s="2"/>
      <c r="C95" s="10" t="s">
        <v>194</v>
      </c>
      <c r="D95" s="4"/>
      <c r="E95" s="5">
        <v>952.35885570840162</v>
      </c>
      <c r="F95" s="5">
        <v>952.35885570840162</v>
      </c>
      <c r="G95" s="6">
        <v>952.35885570840162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 x14ac:dyDescent="0.25">
      <c r="A96" s="1">
        <v>82</v>
      </c>
      <c r="B96" s="2"/>
      <c r="C96" s="10" t="s">
        <v>195</v>
      </c>
      <c r="D96" s="4"/>
      <c r="E96" s="5">
        <v>81.016483239423536</v>
      </c>
      <c r="F96" s="5">
        <v>81.016483239423536</v>
      </c>
      <c r="G96" s="6">
        <v>81.016483239423536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119</v>
      </c>
      <c r="M96" s="5"/>
    </row>
    <row r="97" spans="1:13" x14ac:dyDescent="0.25">
      <c r="A97" s="1">
        <v>83</v>
      </c>
      <c r="B97" s="2"/>
      <c r="C97" s="10" t="s">
        <v>196</v>
      </c>
      <c r="D97" s="4"/>
      <c r="E97" s="5">
        <v>55.171300753944188</v>
      </c>
      <c r="F97" s="5">
        <v>55.171300753944188</v>
      </c>
      <c r="G97" s="6">
        <v>55.171300753944188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119</v>
      </c>
      <c r="M97" s="5"/>
    </row>
    <row r="98" spans="1:13" x14ac:dyDescent="0.25">
      <c r="A98" s="1">
        <v>84</v>
      </c>
      <c r="B98" s="2"/>
      <c r="C98" s="10" t="s">
        <v>197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 x14ac:dyDescent="0.25">
      <c r="A99" s="1">
        <v>87</v>
      </c>
      <c r="B99" s="2"/>
      <c r="C99" s="10" t="s">
        <v>198</v>
      </c>
      <c r="D99" s="4"/>
      <c r="E99" s="5">
        <v>778.68199315429092</v>
      </c>
      <c r="F99" s="5">
        <v>778.68199315429092</v>
      </c>
      <c r="G99" s="6">
        <v>778.68199315429092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199</v>
      </c>
      <c r="M99" s="5"/>
    </row>
    <row r="100" spans="1:13" x14ac:dyDescent="0.25">
      <c r="A100" s="1">
        <v>90</v>
      </c>
      <c r="B100" s="2"/>
      <c r="C100" s="10" t="s">
        <v>200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119</v>
      </c>
      <c r="M100" s="5"/>
    </row>
    <row r="101" spans="1:13" x14ac:dyDescent="0.25">
      <c r="A101" s="1">
        <v>91</v>
      </c>
      <c r="B101" s="2"/>
      <c r="C101" s="10" t="s">
        <v>201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 x14ac:dyDescent="0.25">
      <c r="A102" s="1">
        <v>92</v>
      </c>
      <c r="B102" s="2"/>
      <c r="C102" s="10" t="s">
        <v>202</v>
      </c>
      <c r="D102" s="4"/>
      <c r="E102" s="5">
        <v>840.16985810708672</v>
      </c>
      <c r="F102" s="5">
        <v>840.16985810708672</v>
      </c>
      <c r="G102" s="6">
        <v>840.16985810708672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 x14ac:dyDescent="0.25">
      <c r="A103" s="1">
        <v>93</v>
      </c>
      <c r="B103" s="2"/>
      <c r="C103" s="10" t="s">
        <v>203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119</v>
      </c>
      <c r="M103" s="5"/>
    </row>
    <row r="104" spans="1:13" x14ac:dyDescent="0.25">
      <c r="A104" s="1">
        <v>94</v>
      </c>
      <c r="B104" s="2"/>
      <c r="C104" s="10" t="s">
        <v>204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119</v>
      </c>
      <c r="M104" s="5"/>
    </row>
    <row r="105" spans="1:13" x14ac:dyDescent="0.25">
      <c r="A105" s="1">
        <v>95</v>
      </c>
      <c r="B105" s="2"/>
      <c r="C105" s="10" t="s">
        <v>205</v>
      </c>
      <c r="D105" s="4"/>
      <c r="E105" s="5">
        <v>256.00791664239603</v>
      </c>
      <c r="F105" s="5">
        <v>256.00791664239603</v>
      </c>
      <c r="G105" s="6">
        <v>256.00791664239603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 x14ac:dyDescent="0.25">
      <c r="A106" s="1">
        <v>98</v>
      </c>
      <c r="B106" s="2"/>
      <c r="C106" s="10" t="s">
        <v>206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119</v>
      </c>
      <c r="M106" s="5"/>
    </row>
    <row r="107" spans="1:13" x14ac:dyDescent="0.25">
      <c r="A107" s="1">
        <v>99</v>
      </c>
      <c r="B107" s="2"/>
      <c r="C107" s="10" t="s">
        <v>207</v>
      </c>
      <c r="D107" s="4"/>
      <c r="E107" s="5">
        <v>4802.4844327767278</v>
      </c>
      <c r="F107" s="5">
        <v>4802.4844327767278</v>
      </c>
      <c r="G107" s="6">
        <v>4802.4844327767278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119</v>
      </c>
      <c r="M107" s="5"/>
    </row>
    <row r="108" spans="1:13" x14ac:dyDescent="0.25">
      <c r="A108" s="1">
        <v>100</v>
      </c>
      <c r="B108" s="2"/>
      <c r="C108" s="10" t="s">
        <v>208</v>
      </c>
      <c r="D108" s="4"/>
      <c r="E108" s="5">
        <v>2340.1224614071662</v>
      </c>
      <c r="F108" s="5">
        <v>2340.1224614071662</v>
      </c>
      <c r="G108" s="6">
        <v>2340.1224614071662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 x14ac:dyDescent="0.25">
      <c r="A109" s="1">
        <v>101</v>
      </c>
      <c r="B109" s="2"/>
      <c r="C109" s="10" t="s">
        <v>209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119</v>
      </c>
      <c r="M109" s="5"/>
    </row>
    <row r="110" spans="1:13" x14ac:dyDescent="0.25">
      <c r="A110" s="1">
        <v>102</v>
      </c>
      <c r="B110" s="2"/>
      <c r="C110" s="10" t="s">
        <v>210</v>
      </c>
      <c r="D110" s="4"/>
      <c r="E110" s="5">
        <v>738.18006218137998</v>
      </c>
      <c r="F110" s="5">
        <v>738.18006218137998</v>
      </c>
      <c r="G110" s="6">
        <v>738.18006218137998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 x14ac:dyDescent="0.25">
      <c r="A111" s="1">
        <v>103</v>
      </c>
      <c r="B111" s="2"/>
      <c r="C111" s="10" t="s">
        <v>211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119</v>
      </c>
      <c r="M111" s="5"/>
    </row>
    <row r="112" spans="1:13" x14ac:dyDescent="0.25">
      <c r="A112" s="1">
        <v>104</v>
      </c>
      <c r="B112" s="2"/>
      <c r="C112" s="10" t="s">
        <v>212</v>
      </c>
      <c r="D112" s="4"/>
      <c r="E112" s="5">
        <v>7533.6291326661994</v>
      </c>
      <c r="F112" s="5">
        <v>7533.6291326661994</v>
      </c>
      <c r="G112" s="6">
        <v>7533.6291326661994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 x14ac:dyDescent="0.25">
      <c r="A113" s="1">
        <v>105</v>
      </c>
      <c r="B113" s="2"/>
      <c r="C113" s="10" t="s">
        <v>213</v>
      </c>
      <c r="D113" s="4"/>
      <c r="E113" s="5">
        <v>18354.804749178758</v>
      </c>
      <c r="F113" s="5">
        <v>18354.804749178758</v>
      </c>
      <c r="G113" s="6">
        <v>18354.804749178758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119</v>
      </c>
      <c r="M113" s="5"/>
    </row>
    <row r="114" spans="1:13" x14ac:dyDescent="0.25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 x14ac:dyDescent="0.25">
      <c r="A115" s="1"/>
      <c r="B115" s="2"/>
      <c r="C115" s="10" t="s">
        <v>65</v>
      </c>
      <c r="D115" s="4"/>
      <c r="E115" s="5">
        <v>66051.661328054557</v>
      </c>
      <c r="F115" s="5">
        <v>66051.661328054557</v>
      </c>
      <c r="G115" s="6">
        <v>66051.661328054557</v>
      </c>
      <c r="H115" s="11"/>
      <c r="I115" s="11"/>
      <c r="J115" s="11"/>
      <c r="K115" s="8"/>
      <c r="L115" s="8"/>
      <c r="M115" s="5"/>
    </row>
    <row r="116" spans="1:13" x14ac:dyDescent="0.25">
      <c r="A116" s="1">
        <v>106</v>
      </c>
      <c r="B116" s="2"/>
      <c r="C116" s="10" t="s">
        <v>214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 x14ac:dyDescent="0.25">
      <c r="A117" s="1">
        <v>107</v>
      </c>
      <c r="B117" s="2"/>
      <c r="C117" s="10" t="s">
        <v>215</v>
      </c>
      <c r="D117" s="4"/>
      <c r="E117" s="5">
        <v>838.83421578730463</v>
      </c>
      <c r="F117" s="5">
        <v>838.83421578730463</v>
      </c>
      <c r="G117" s="6">
        <v>838.83421578730463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119</v>
      </c>
      <c r="M117" s="5"/>
    </row>
    <row r="118" spans="1:13" x14ac:dyDescent="0.25">
      <c r="A118" s="1">
        <v>108</v>
      </c>
      <c r="B118" s="2"/>
      <c r="C118" s="10" t="s">
        <v>216</v>
      </c>
      <c r="D118" s="4"/>
      <c r="E118" s="5">
        <v>6693.2795530185313</v>
      </c>
      <c r="F118" s="5">
        <v>6693.2795530185313</v>
      </c>
      <c r="G118" s="6">
        <v>6693.2795530185313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 x14ac:dyDescent="0.25">
      <c r="A119" s="1">
        <v>110</v>
      </c>
      <c r="B119" s="2"/>
      <c r="C119" s="10" t="s">
        <v>217</v>
      </c>
      <c r="D119" s="4"/>
      <c r="E119" s="5">
        <v>266.45530930445881</v>
      </c>
      <c r="F119" s="5">
        <v>266.45530930445881</v>
      </c>
      <c r="G119" s="6">
        <v>266.45530930445881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 x14ac:dyDescent="0.25">
      <c r="A120" s="1">
        <v>111</v>
      </c>
      <c r="B120" s="2"/>
      <c r="C120" s="10" t="s">
        <v>218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119</v>
      </c>
      <c r="M120" s="5"/>
    </row>
    <row r="121" spans="1:13" x14ac:dyDescent="0.25">
      <c r="A121" s="1">
        <v>112</v>
      </c>
      <c r="B121" s="2"/>
      <c r="C121" s="10" t="s">
        <v>219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 x14ac:dyDescent="0.25">
      <c r="A122" s="1">
        <v>113</v>
      </c>
      <c r="B122" s="2"/>
      <c r="C122" s="10" t="s">
        <v>220</v>
      </c>
      <c r="D122" s="4"/>
      <c r="E122" s="5">
        <v>1028.9345100232661</v>
      </c>
      <c r="F122" s="5">
        <v>1028.9345100232661</v>
      </c>
      <c r="G122" s="6">
        <v>1028.9345100232661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119</v>
      </c>
      <c r="M122" s="5"/>
    </row>
    <row r="123" spans="1:13" x14ac:dyDescent="0.25">
      <c r="A123" s="1">
        <v>114</v>
      </c>
      <c r="B123" s="2"/>
      <c r="C123" s="10" t="s">
        <v>221</v>
      </c>
      <c r="D123" s="4"/>
      <c r="E123" s="5">
        <v>569.86914390289019</v>
      </c>
      <c r="F123" s="5">
        <v>569.86914390289019</v>
      </c>
      <c r="G123" s="6">
        <v>569.86914390289019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119</v>
      </c>
      <c r="M123" s="5"/>
    </row>
    <row r="124" spans="1:13" x14ac:dyDescent="0.25">
      <c r="A124" s="1">
        <v>117</v>
      </c>
      <c r="B124" s="2"/>
      <c r="C124" s="10" t="s">
        <v>222</v>
      </c>
      <c r="D124" s="4"/>
      <c r="E124" s="5">
        <v>2109.7756172457521</v>
      </c>
      <c r="F124" s="5">
        <v>2109.7756172457521</v>
      </c>
      <c r="G124" s="6">
        <v>2109.7756172457521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 x14ac:dyDescent="0.25">
      <c r="A125" s="1">
        <v>118</v>
      </c>
      <c r="B125" s="2"/>
      <c r="C125" s="10" t="s">
        <v>223</v>
      </c>
      <c r="D125" s="4"/>
      <c r="E125" s="5">
        <v>830.30275225479897</v>
      </c>
      <c r="F125" s="5">
        <v>830.30275225479897</v>
      </c>
      <c r="G125" s="6">
        <v>830.30275225479897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 x14ac:dyDescent="0.25">
      <c r="A126" s="1">
        <v>122</v>
      </c>
      <c r="B126" s="2"/>
      <c r="C126" s="10" t="s">
        <v>224</v>
      </c>
      <c r="D126" s="4"/>
      <c r="E126" s="5">
        <v>271.03261457760908</v>
      </c>
      <c r="F126" s="5">
        <v>271.03261457760908</v>
      </c>
      <c r="G126" s="6">
        <v>271.03261457760908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 x14ac:dyDescent="0.25">
      <c r="A127" s="1">
        <v>123</v>
      </c>
      <c r="B127" s="2"/>
      <c r="C127" s="10" t="s">
        <v>225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 x14ac:dyDescent="0.25">
      <c r="A128" s="1">
        <v>124</v>
      </c>
      <c r="B128" s="2"/>
      <c r="C128" s="10" t="s">
        <v>226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 x14ac:dyDescent="0.25">
      <c r="A129" s="1">
        <v>125</v>
      </c>
      <c r="B129" s="2"/>
      <c r="C129" s="10" t="s">
        <v>227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119</v>
      </c>
      <c r="M129" s="5"/>
    </row>
    <row r="130" spans="1:13" x14ac:dyDescent="0.25">
      <c r="A130" s="1">
        <v>126</v>
      </c>
      <c r="B130" s="2"/>
      <c r="C130" s="10" t="s">
        <v>228</v>
      </c>
      <c r="D130" s="4"/>
      <c r="E130" s="5">
        <v>8712.6415589076259</v>
      </c>
      <c r="F130" s="5">
        <v>8712.6415589076259</v>
      </c>
      <c r="G130" s="6">
        <v>8712.6415589076259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119</v>
      </c>
      <c r="M130" s="5"/>
    </row>
    <row r="131" spans="1:13" x14ac:dyDescent="0.25">
      <c r="A131" s="1">
        <v>127</v>
      </c>
      <c r="B131" s="2"/>
      <c r="C131" s="10" t="s">
        <v>229</v>
      </c>
      <c r="D131" s="4"/>
      <c r="E131" s="5">
        <v>7034.3094420574898</v>
      </c>
      <c r="F131" s="5">
        <v>7034.3094420574898</v>
      </c>
      <c r="G131" s="6">
        <v>7034.3094420574898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119</v>
      </c>
      <c r="M131" s="5"/>
    </row>
    <row r="132" spans="1:13" x14ac:dyDescent="0.25">
      <c r="A132" s="1">
        <v>128</v>
      </c>
      <c r="B132" s="2"/>
      <c r="C132" s="10" t="s">
        <v>230</v>
      </c>
      <c r="D132" s="4"/>
      <c r="E132" s="5">
        <v>5101.6663753198554</v>
      </c>
      <c r="F132" s="5">
        <v>5101.6663753198554</v>
      </c>
      <c r="G132" s="6">
        <v>5101.6663753198554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 x14ac:dyDescent="0.25">
      <c r="A133" s="1">
        <v>129</v>
      </c>
      <c r="B133" s="2"/>
      <c r="C133" s="10" t="s">
        <v>231</v>
      </c>
      <c r="D133" s="4"/>
      <c r="E133" s="5">
        <v>2837.9405572546002</v>
      </c>
      <c r="F133" s="5">
        <v>2837.9405572546002</v>
      </c>
      <c r="G133" s="6">
        <v>2837.9405572546002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 x14ac:dyDescent="0.25">
      <c r="A134" s="1">
        <v>130</v>
      </c>
      <c r="B134" s="2"/>
      <c r="C134" s="10" t="s">
        <v>232</v>
      </c>
      <c r="D134" s="4"/>
      <c r="E134" s="5">
        <v>23221.020606035829</v>
      </c>
      <c r="F134" s="5">
        <v>23221.020606035829</v>
      </c>
      <c r="G134" s="6">
        <v>23221.020606035829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 x14ac:dyDescent="0.25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 x14ac:dyDescent="0.25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 x14ac:dyDescent="0.25">
      <c r="A137" s="1"/>
      <c r="B137" s="2"/>
      <c r="C137" s="10" t="s">
        <v>75</v>
      </c>
      <c r="D137" s="4"/>
      <c r="E137" s="5">
        <v>43784.906923579751</v>
      </c>
      <c r="F137" s="5">
        <v>43784.906923579751</v>
      </c>
      <c r="G137" s="6">
        <v>43784.906923579751</v>
      </c>
      <c r="H137" s="11"/>
      <c r="I137" s="11"/>
      <c r="J137" s="11"/>
      <c r="K137" s="8"/>
      <c r="L137" s="8"/>
      <c r="M137" s="5"/>
    </row>
    <row r="138" spans="1:13" x14ac:dyDescent="0.25">
      <c r="A138" s="1">
        <v>131</v>
      </c>
      <c r="B138" s="2"/>
      <c r="C138" s="10" t="s">
        <v>233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 x14ac:dyDescent="0.25">
      <c r="A139" s="1">
        <v>132</v>
      </c>
      <c r="B139" s="2"/>
      <c r="C139" s="10" t="s">
        <v>234</v>
      </c>
      <c r="D139" s="4"/>
      <c r="E139" s="5">
        <v>521.46340906785917</v>
      </c>
      <c r="F139" s="5">
        <v>521.46340906785917</v>
      </c>
      <c r="G139" s="6">
        <v>521.46340906785917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 x14ac:dyDescent="0.25">
      <c r="A140" s="1">
        <v>134</v>
      </c>
      <c r="B140" s="2"/>
      <c r="C140" s="10" t="s">
        <v>235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 x14ac:dyDescent="0.25">
      <c r="A141" s="1">
        <v>136</v>
      </c>
      <c r="B141" s="2"/>
      <c r="C141" s="10" t="s">
        <v>236</v>
      </c>
      <c r="D141" s="4"/>
      <c r="E141" s="5">
        <v>37.750794164799778</v>
      </c>
      <c r="F141" s="5">
        <v>37.750794164799778</v>
      </c>
      <c r="G141" s="6">
        <v>37.750794164799778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 x14ac:dyDescent="0.25">
      <c r="A142" s="1">
        <v>138</v>
      </c>
      <c r="B142" s="2"/>
      <c r="C142" s="10" t="s">
        <v>237</v>
      </c>
      <c r="D142" s="4"/>
      <c r="E142" s="5">
        <v>478.10140048719688</v>
      </c>
      <c r="F142" s="5">
        <v>478.10140048719688</v>
      </c>
      <c r="G142" s="6">
        <v>478.10140048719688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 x14ac:dyDescent="0.25">
      <c r="A143" s="1">
        <v>139</v>
      </c>
      <c r="B143" s="2"/>
      <c r="C143" s="10" t="s">
        <v>238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 x14ac:dyDescent="0.25">
      <c r="A144" s="1">
        <v>140</v>
      </c>
      <c r="B144" s="2"/>
      <c r="C144" s="10" t="s">
        <v>239</v>
      </c>
      <c r="D144" s="4"/>
      <c r="E144" s="5">
        <v>727.08125215364782</v>
      </c>
      <c r="F144" s="5">
        <v>727.08125215364782</v>
      </c>
      <c r="G144" s="6">
        <v>727.08125215364782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 x14ac:dyDescent="0.25">
      <c r="A145" s="1">
        <v>141</v>
      </c>
      <c r="B145" s="2"/>
      <c r="C145" s="10" t="s">
        <v>240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 x14ac:dyDescent="0.25">
      <c r="A146" s="1">
        <v>142</v>
      </c>
      <c r="B146" s="2"/>
      <c r="C146" s="10" t="s">
        <v>241</v>
      </c>
      <c r="D146" s="4"/>
      <c r="E146" s="5">
        <v>4297.2221656431839</v>
      </c>
      <c r="F146" s="5">
        <v>4297.2221656431839</v>
      </c>
      <c r="G146" s="6">
        <v>4297.2221656431839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119</v>
      </c>
      <c r="M146" s="5"/>
    </row>
    <row r="147" spans="1:13" x14ac:dyDescent="0.25">
      <c r="A147" s="1">
        <v>143</v>
      </c>
      <c r="B147" s="2"/>
      <c r="C147" s="10" t="s">
        <v>242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119</v>
      </c>
      <c r="M147" s="5"/>
    </row>
    <row r="148" spans="1:13" x14ac:dyDescent="0.25">
      <c r="A148" s="1">
        <v>144</v>
      </c>
      <c r="B148" s="2"/>
      <c r="C148" s="10" t="s">
        <v>243</v>
      </c>
      <c r="D148" s="4"/>
      <c r="E148" s="5">
        <v>11355.682802819099</v>
      </c>
      <c r="F148" s="5">
        <v>11355.682802819099</v>
      </c>
      <c r="G148" s="6">
        <v>11355.682802819099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119</v>
      </c>
      <c r="M148" s="5"/>
    </row>
    <row r="149" spans="1:13" x14ac:dyDescent="0.25">
      <c r="A149" s="1">
        <v>145</v>
      </c>
      <c r="B149" s="2"/>
      <c r="C149" s="10" t="s">
        <v>244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 x14ac:dyDescent="0.25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 x14ac:dyDescent="0.25">
      <c r="A151" s="1"/>
      <c r="B151" s="2"/>
      <c r="C151" s="10" t="s">
        <v>82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 x14ac:dyDescent="0.25">
      <c r="A152" s="1">
        <v>146</v>
      </c>
      <c r="B152" s="2"/>
      <c r="C152" s="10" t="s">
        <v>245</v>
      </c>
      <c r="D152" s="4"/>
      <c r="E152" s="5">
        <v>9021.4581114545999</v>
      </c>
      <c r="F152" s="5">
        <v>9021.4581114545999</v>
      </c>
      <c r="G152" s="6">
        <v>9021.4581114545999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 x14ac:dyDescent="0.25">
      <c r="A153" s="1">
        <v>147</v>
      </c>
      <c r="B153" s="2"/>
      <c r="C153" s="10" t="s">
        <v>246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119</v>
      </c>
      <c r="M153" s="5"/>
    </row>
    <row r="154" spans="1:13" x14ac:dyDescent="0.25">
      <c r="A154" s="1">
        <v>148</v>
      </c>
      <c r="B154" s="2"/>
      <c r="C154" s="10" t="s">
        <v>247</v>
      </c>
      <c r="D154" s="4"/>
      <c r="E154" s="5">
        <v>42.025879722318948</v>
      </c>
      <c r="F154" s="5">
        <v>42.025879722318948</v>
      </c>
      <c r="G154" s="6">
        <v>42.025879722318948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 x14ac:dyDescent="0.25">
      <c r="A155" s="1">
        <v>149</v>
      </c>
      <c r="B155" s="2"/>
      <c r="C155" s="10" t="s">
        <v>248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 x14ac:dyDescent="0.25">
      <c r="A156" s="1">
        <v>150</v>
      </c>
      <c r="B156" s="2"/>
      <c r="C156" s="10" t="s">
        <v>249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 x14ac:dyDescent="0.25">
      <c r="A157" s="1">
        <v>151</v>
      </c>
      <c r="B157" s="2"/>
      <c r="C157" s="10" t="s">
        <v>250</v>
      </c>
      <c r="D157" s="4"/>
      <c r="E157" s="5">
        <v>2425.7669288349002</v>
      </c>
      <c r="F157" s="5">
        <v>2425.7669288349002</v>
      </c>
      <c r="G157" s="6">
        <v>2425.7669288349002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119</v>
      </c>
      <c r="M157" s="5"/>
    </row>
    <row r="158" spans="1:13" x14ac:dyDescent="0.25">
      <c r="A158" s="1">
        <v>152</v>
      </c>
      <c r="B158" s="2"/>
      <c r="C158" s="10" t="s">
        <v>251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 x14ac:dyDescent="0.25">
      <c r="A159" s="1">
        <v>156</v>
      </c>
      <c r="B159" s="2"/>
      <c r="C159" s="10" t="s">
        <v>252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 x14ac:dyDescent="0.25">
      <c r="A160" s="1">
        <v>157</v>
      </c>
      <c r="B160" s="2"/>
      <c r="C160" s="10" t="s">
        <v>253</v>
      </c>
      <c r="D160" s="4"/>
      <c r="E160" s="5">
        <v>974.50969999130791</v>
      </c>
      <c r="F160" s="5">
        <v>974.50969999130791</v>
      </c>
      <c r="G160" s="6">
        <v>974.50969999130791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 x14ac:dyDescent="0.25">
      <c r="A161" s="1">
        <v>158</v>
      </c>
      <c r="B161" s="2"/>
      <c r="C161" s="10" t="s">
        <v>254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 x14ac:dyDescent="0.25">
      <c r="A162" s="1">
        <v>159</v>
      </c>
      <c r="B162" s="2"/>
      <c r="C162" s="10" t="s">
        <v>255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119</v>
      </c>
      <c r="M162" s="5"/>
    </row>
    <row r="163" spans="1:13" x14ac:dyDescent="0.25">
      <c r="A163" s="1">
        <v>160</v>
      </c>
      <c r="B163" s="2"/>
      <c r="C163" s="10" t="s">
        <v>256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257</v>
      </c>
      <c r="M163" s="5"/>
    </row>
    <row r="164" spans="1:13" x14ac:dyDescent="0.25">
      <c r="A164" s="1">
        <v>161</v>
      </c>
      <c r="B164" s="2"/>
      <c r="C164" s="10" t="s">
        <v>258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 x14ac:dyDescent="0.25">
      <c r="A165" s="1">
        <v>162</v>
      </c>
      <c r="B165" s="2"/>
      <c r="C165" s="10" t="s">
        <v>259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 x14ac:dyDescent="0.25">
      <c r="A166" s="1">
        <v>163</v>
      </c>
      <c r="B166" s="2"/>
      <c r="C166" s="10" t="s">
        <v>260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119</v>
      </c>
      <c r="M166" s="5"/>
    </row>
    <row r="167" spans="1:13" x14ac:dyDescent="0.25">
      <c r="A167" s="1">
        <v>164</v>
      </c>
      <c r="B167" s="2"/>
      <c r="C167" s="10" t="s">
        <v>261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 x14ac:dyDescent="0.25">
      <c r="A168" s="1">
        <v>165</v>
      </c>
      <c r="B168" s="2"/>
      <c r="C168" s="10" t="s">
        <v>262</v>
      </c>
      <c r="D168" s="4"/>
      <c r="E168" s="5">
        <v>151.29255298942999</v>
      </c>
      <c r="F168" s="5">
        <v>151.29255298942999</v>
      </c>
      <c r="G168" s="6">
        <v>151.29255298942999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119</v>
      </c>
      <c r="M168" s="5"/>
    </row>
    <row r="169" spans="1:13" x14ac:dyDescent="0.25">
      <c r="A169" s="1">
        <v>166</v>
      </c>
      <c r="B169" s="2"/>
      <c r="C169" s="10" t="s">
        <v>263</v>
      </c>
      <c r="D169" s="4"/>
      <c r="E169" s="5">
        <v>3246.9780224433598</v>
      </c>
      <c r="F169" s="5">
        <v>3246.9780224433598</v>
      </c>
      <c r="G169" s="6">
        <v>3246.9780224433598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 x14ac:dyDescent="0.25">
      <c r="A170" s="1">
        <v>167</v>
      </c>
      <c r="B170" s="2"/>
      <c r="C170" s="10" t="s">
        <v>264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119</v>
      </c>
      <c r="M170" s="5"/>
    </row>
    <row r="171" spans="1:13" x14ac:dyDescent="0.25">
      <c r="A171" s="1">
        <v>168</v>
      </c>
      <c r="B171" s="2"/>
      <c r="C171" s="10" t="s">
        <v>265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119</v>
      </c>
      <c r="M171" s="5"/>
    </row>
    <row r="172" spans="1:13" x14ac:dyDescent="0.25">
      <c r="A172" s="1">
        <v>170</v>
      </c>
      <c r="B172" s="2"/>
      <c r="C172" s="10" t="s">
        <v>266</v>
      </c>
      <c r="D172" s="4"/>
      <c r="E172" s="5">
        <v>1155.2520074746001</v>
      </c>
      <c r="F172" s="5">
        <v>1155.2520074746001</v>
      </c>
      <c r="G172" s="6">
        <v>1155.2520074746001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 x14ac:dyDescent="0.25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 x14ac:dyDescent="0.25">
      <c r="A174" s="1"/>
      <c r="B174" s="2"/>
      <c r="C174" s="10" t="s">
        <v>90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 x14ac:dyDescent="0.25">
      <c r="A175" s="1">
        <v>171</v>
      </c>
      <c r="B175" s="2"/>
      <c r="C175" s="10" t="s">
        <v>267</v>
      </c>
      <c r="D175" s="4"/>
      <c r="E175" s="5">
        <v>999.32501619230015</v>
      </c>
      <c r="F175" s="5">
        <v>999.32501619230015</v>
      </c>
      <c r="G175" s="6">
        <v>999.32501619230015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119</v>
      </c>
      <c r="M175" s="5"/>
    </row>
    <row r="176" spans="1:13" x14ac:dyDescent="0.25">
      <c r="A176" s="1">
        <v>176</v>
      </c>
      <c r="B176" s="2"/>
      <c r="C176" s="10" t="s">
        <v>268</v>
      </c>
      <c r="D176" s="4"/>
      <c r="E176" s="5">
        <v>1497.7441343508001</v>
      </c>
      <c r="F176" s="5">
        <v>1497.7441343508001</v>
      </c>
      <c r="G176" s="6">
        <v>1497.7441343508001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 x14ac:dyDescent="0.25">
      <c r="A177" s="1">
        <v>177</v>
      </c>
      <c r="B177" s="2"/>
      <c r="C177" s="10" t="s">
        <v>269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119</v>
      </c>
      <c r="M177" s="5"/>
    </row>
    <row r="178" spans="1:13" x14ac:dyDescent="0.25">
      <c r="A178" s="1">
        <v>180</v>
      </c>
      <c r="B178" s="2"/>
      <c r="C178" s="10" t="s">
        <v>270</v>
      </c>
      <c r="D178" s="4"/>
      <c r="E178" s="5">
        <v>3008.4043050487999</v>
      </c>
      <c r="F178" s="5">
        <v>3008.4043050487999</v>
      </c>
      <c r="G178" s="6">
        <v>3008.4043050487999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119</v>
      </c>
      <c r="M178" s="5"/>
    </row>
    <row r="179" spans="1:13" x14ac:dyDescent="0.25">
      <c r="A179" s="1">
        <v>181</v>
      </c>
      <c r="B179" s="2"/>
      <c r="C179" s="10" t="s">
        <v>271</v>
      </c>
      <c r="D179" s="4"/>
      <c r="E179" s="5">
        <v>5516.3563659190004</v>
      </c>
      <c r="F179" s="5">
        <v>5516.3563659190004</v>
      </c>
      <c r="G179" s="6">
        <v>5516.3563659190004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 x14ac:dyDescent="0.25">
      <c r="A180" s="1">
        <v>182</v>
      </c>
      <c r="B180" s="2"/>
      <c r="C180" s="10" t="s">
        <v>272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 x14ac:dyDescent="0.25">
      <c r="A181" s="1">
        <v>183</v>
      </c>
      <c r="B181" s="2"/>
      <c r="C181" s="10" t="s">
        <v>273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119</v>
      </c>
      <c r="M181" s="5"/>
    </row>
    <row r="182" spans="1:13" x14ac:dyDescent="0.25">
      <c r="A182" s="1">
        <v>185</v>
      </c>
      <c r="B182" s="2"/>
      <c r="C182" s="10" t="s">
        <v>274</v>
      </c>
      <c r="D182" s="4"/>
      <c r="E182" s="5">
        <v>889.71637762490002</v>
      </c>
      <c r="F182" s="5">
        <v>889.71637762490002</v>
      </c>
      <c r="G182" s="6">
        <v>889.71637762490002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 x14ac:dyDescent="0.25">
      <c r="A183" s="1">
        <v>188</v>
      </c>
      <c r="B183" s="2"/>
      <c r="C183" s="10" t="s">
        <v>275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119</v>
      </c>
      <c r="M183" s="5"/>
    </row>
    <row r="184" spans="1:13" x14ac:dyDescent="0.25">
      <c r="A184" s="1">
        <v>189</v>
      </c>
      <c r="B184" s="2"/>
      <c r="C184" s="10" t="s">
        <v>276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119</v>
      </c>
      <c r="M184" s="5"/>
    </row>
    <row r="185" spans="1:13" x14ac:dyDescent="0.25">
      <c r="A185" s="1">
        <v>190</v>
      </c>
      <c r="B185" s="2"/>
      <c r="C185" s="10" t="s">
        <v>277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119</v>
      </c>
      <c r="M185" s="5"/>
    </row>
    <row r="186" spans="1:13" x14ac:dyDescent="0.25">
      <c r="A186" s="1">
        <v>191</v>
      </c>
      <c r="B186" s="2"/>
      <c r="C186" s="10" t="s">
        <v>278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 x14ac:dyDescent="0.25">
      <c r="A187" s="1">
        <v>192</v>
      </c>
      <c r="B187" s="2"/>
      <c r="C187" s="10" t="s">
        <v>279</v>
      </c>
      <c r="D187" s="4"/>
      <c r="E187" s="5">
        <v>8626.5212020434956</v>
      </c>
      <c r="F187" s="5">
        <v>8626.5212020434956</v>
      </c>
      <c r="G187" s="6">
        <v>8626.5212020434956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119</v>
      </c>
      <c r="M187" s="5"/>
    </row>
    <row r="188" spans="1:13" x14ac:dyDescent="0.25">
      <c r="A188" s="1">
        <v>193</v>
      </c>
      <c r="B188" s="2"/>
      <c r="C188" s="10" t="s">
        <v>280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 x14ac:dyDescent="0.25">
      <c r="A189" s="1">
        <v>194</v>
      </c>
      <c r="B189" s="2"/>
      <c r="C189" s="10" t="s">
        <v>281</v>
      </c>
      <c r="D189" s="4"/>
      <c r="E189" s="5">
        <v>9000.4010569851016</v>
      </c>
      <c r="F189" s="5">
        <v>9000.4010569851016</v>
      </c>
      <c r="G189" s="6">
        <v>9000.4010569851016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119</v>
      </c>
      <c r="M189" s="5"/>
    </row>
    <row r="190" spans="1:13" x14ac:dyDescent="0.25">
      <c r="A190" s="1">
        <v>195</v>
      </c>
      <c r="B190" s="2"/>
      <c r="C190" s="10" t="s">
        <v>282</v>
      </c>
      <c r="D190" s="4"/>
      <c r="E190" s="5">
        <v>6512.9811065317426</v>
      </c>
      <c r="F190" s="5">
        <v>6512.9811065317426</v>
      </c>
      <c r="G190" s="6">
        <v>6512.9811065317426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 x14ac:dyDescent="0.25">
      <c r="A191" s="1">
        <v>196</v>
      </c>
      <c r="B191" s="2"/>
      <c r="C191" s="10" t="s">
        <v>283</v>
      </c>
      <c r="D191" s="4"/>
      <c r="E191" s="5">
        <v>1591.0395226390001</v>
      </c>
      <c r="F191" s="5">
        <v>1591.0395226390001</v>
      </c>
      <c r="G191" s="6">
        <v>1591.0395226390001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 x14ac:dyDescent="0.25">
      <c r="A192" s="1">
        <v>197</v>
      </c>
      <c r="B192" s="2"/>
      <c r="C192" s="10" t="s">
        <v>284</v>
      </c>
      <c r="D192" s="4"/>
      <c r="E192" s="5">
        <v>1318.0667942141299</v>
      </c>
      <c r="F192" s="5">
        <v>1318.0667942141299</v>
      </c>
      <c r="G192" s="6">
        <v>1318.0667942141299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119</v>
      </c>
      <c r="M192" s="5"/>
    </row>
    <row r="193" spans="1:13" x14ac:dyDescent="0.25">
      <c r="A193" s="1">
        <v>198</v>
      </c>
      <c r="B193" s="2"/>
      <c r="C193" s="10" t="s">
        <v>285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119</v>
      </c>
      <c r="M193" s="5"/>
    </row>
    <row r="194" spans="1:13" x14ac:dyDescent="0.25">
      <c r="A194" s="1">
        <v>199</v>
      </c>
      <c r="B194" s="2"/>
      <c r="C194" s="10" t="s">
        <v>286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119</v>
      </c>
      <c r="M194" s="5"/>
    </row>
    <row r="195" spans="1:13" x14ac:dyDescent="0.25">
      <c r="A195" s="1">
        <v>200</v>
      </c>
      <c r="B195" s="2"/>
      <c r="C195" s="10" t="s">
        <v>287</v>
      </c>
      <c r="D195" s="4"/>
      <c r="E195" s="5">
        <v>2710.5380530430998</v>
      </c>
      <c r="F195" s="5">
        <v>2710.5380530430998</v>
      </c>
      <c r="G195" s="6">
        <v>2710.5380530430998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 x14ac:dyDescent="0.25">
      <c r="A196" s="1">
        <v>201</v>
      </c>
      <c r="B196" s="2"/>
      <c r="C196" s="10" t="s">
        <v>288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 x14ac:dyDescent="0.25">
      <c r="A197" s="1">
        <v>202</v>
      </c>
      <c r="B197" s="2"/>
      <c r="C197" s="10" t="s">
        <v>289</v>
      </c>
      <c r="D197" s="4"/>
      <c r="E197" s="5">
        <v>7508.5882564917001</v>
      </c>
      <c r="F197" s="5">
        <v>7508.5882564917001</v>
      </c>
      <c r="G197" s="6">
        <v>7508.5882564917001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 x14ac:dyDescent="0.25">
      <c r="A198" s="1">
        <v>203</v>
      </c>
      <c r="B198" s="2"/>
      <c r="C198" s="10" t="s">
        <v>290</v>
      </c>
      <c r="D198" s="4"/>
      <c r="E198" s="5">
        <v>1855.3610591910619</v>
      </c>
      <c r="F198" s="5">
        <v>1855.3610591910619</v>
      </c>
      <c r="G198" s="6">
        <v>1855.3610591910619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 x14ac:dyDescent="0.25">
      <c r="A199" s="1">
        <v>204</v>
      </c>
      <c r="B199" s="2"/>
      <c r="C199" s="10" t="s">
        <v>291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 x14ac:dyDescent="0.25">
      <c r="A200" s="1">
        <v>205</v>
      </c>
      <c r="B200" s="2"/>
      <c r="C200" s="10" t="s">
        <v>292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 x14ac:dyDescent="0.25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 x14ac:dyDescent="0.25">
      <c r="A202" s="1"/>
      <c r="B202" s="2"/>
      <c r="C202" s="10" t="s">
        <v>98</v>
      </c>
      <c r="D202" s="4"/>
      <c r="E202" s="5">
        <v>95283.213137040089</v>
      </c>
      <c r="F202" s="5">
        <v>95283.213137040089</v>
      </c>
      <c r="G202" s="6">
        <v>95283.213137040089</v>
      </c>
      <c r="H202" s="11"/>
      <c r="I202" s="11"/>
      <c r="J202" s="11"/>
      <c r="K202" s="8"/>
      <c r="L202" s="8"/>
      <c r="M202" s="5"/>
    </row>
    <row r="203" spans="1:13" x14ac:dyDescent="0.25">
      <c r="A203" s="1">
        <v>206</v>
      </c>
      <c r="B203" s="2"/>
      <c r="C203" s="10" t="s">
        <v>293</v>
      </c>
      <c r="D203" s="4"/>
      <c r="E203" s="5">
        <v>5984.1508140142068</v>
      </c>
      <c r="F203" s="5">
        <v>5984.1508140142068</v>
      </c>
      <c r="G203" s="6">
        <v>5984.1508140142068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119</v>
      </c>
      <c r="M203" s="5"/>
    </row>
    <row r="204" spans="1:13" x14ac:dyDescent="0.25">
      <c r="A204" s="1">
        <v>207</v>
      </c>
      <c r="B204" s="2"/>
      <c r="C204" s="10" t="s">
        <v>294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 x14ac:dyDescent="0.25">
      <c r="A205" s="1">
        <v>208</v>
      </c>
      <c r="B205" s="2"/>
      <c r="C205" s="10" t="s">
        <v>295</v>
      </c>
      <c r="D205" s="4"/>
      <c r="E205" s="5">
        <v>1407.8901506297941</v>
      </c>
      <c r="F205" s="5">
        <v>1407.8901506297941</v>
      </c>
      <c r="G205" s="6">
        <v>1407.8901506297941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119</v>
      </c>
      <c r="M205" s="5"/>
    </row>
    <row r="206" spans="1:13" x14ac:dyDescent="0.25">
      <c r="A206" s="1">
        <v>209</v>
      </c>
      <c r="B206" s="2"/>
      <c r="C206" s="10" t="s">
        <v>296</v>
      </c>
      <c r="D206" s="4"/>
      <c r="E206" s="5">
        <v>7974.5275528687998</v>
      </c>
      <c r="F206" s="5">
        <v>7974.5275528687998</v>
      </c>
      <c r="G206" s="6">
        <v>7974.5275528687998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119</v>
      </c>
      <c r="M206" s="5"/>
    </row>
    <row r="207" spans="1:13" x14ac:dyDescent="0.25">
      <c r="A207" s="1">
        <v>210</v>
      </c>
      <c r="B207" s="2"/>
      <c r="C207" s="10" t="s">
        <v>297</v>
      </c>
      <c r="D207" s="4"/>
      <c r="E207" s="5">
        <v>9181.2631219215491</v>
      </c>
      <c r="F207" s="5">
        <v>9181.2631219215491</v>
      </c>
      <c r="G207" s="6">
        <v>9181.2631219215491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 x14ac:dyDescent="0.25">
      <c r="A208" s="1">
        <v>211</v>
      </c>
      <c r="B208" s="2"/>
      <c r="C208" s="10" t="s">
        <v>298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119</v>
      </c>
      <c r="M208" s="5"/>
    </row>
    <row r="209" spans="1:13" x14ac:dyDescent="0.25">
      <c r="A209" s="1">
        <v>212</v>
      </c>
      <c r="B209" s="2"/>
      <c r="C209" s="10" t="s">
        <v>299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 x14ac:dyDescent="0.25">
      <c r="A210" s="1">
        <v>213</v>
      </c>
      <c r="B210" s="2"/>
      <c r="C210" s="10" t="s">
        <v>300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119</v>
      </c>
      <c r="M210" s="5"/>
    </row>
    <row r="211" spans="1:13" x14ac:dyDescent="0.25">
      <c r="A211" s="1">
        <v>214</v>
      </c>
      <c r="B211" s="2"/>
      <c r="C211" s="10" t="s">
        <v>301</v>
      </c>
      <c r="D211" s="4"/>
      <c r="E211" s="5">
        <v>9165.4354039668015</v>
      </c>
      <c r="F211" s="5">
        <v>9165.4354039668015</v>
      </c>
      <c r="G211" s="6">
        <v>9165.4354039668015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119</v>
      </c>
      <c r="M211" s="5"/>
    </row>
    <row r="212" spans="1:13" x14ac:dyDescent="0.25">
      <c r="A212" s="1">
        <v>215</v>
      </c>
      <c r="B212" s="2"/>
      <c r="C212" s="10" t="s">
        <v>302</v>
      </c>
      <c r="D212" s="4"/>
      <c r="E212" s="5">
        <v>2455.9216010161881</v>
      </c>
      <c r="F212" s="5">
        <v>2455.9216010161881</v>
      </c>
      <c r="G212" s="6">
        <v>2455.9216010161881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 x14ac:dyDescent="0.25">
      <c r="A213" s="1">
        <v>216</v>
      </c>
      <c r="B213" s="2"/>
      <c r="C213" s="10" t="s">
        <v>303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119</v>
      </c>
      <c r="M213" s="5"/>
    </row>
    <row r="214" spans="1:13" x14ac:dyDescent="0.25">
      <c r="A214" s="1">
        <v>217</v>
      </c>
      <c r="B214" s="2"/>
      <c r="C214" s="10" t="s">
        <v>304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119</v>
      </c>
      <c r="M214" s="5"/>
    </row>
    <row r="215" spans="1:13" x14ac:dyDescent="0.25">
      <c r="A215" s="1">
        <v>218</v>
      </c>
      <c r="B215" s="2"/>
      <c r="C215" s="10" t="s">
        <v>305</v>
      </c>
      <c r="D215" s="4"/>
      <c r="E215" s="5">
        <v>132.08875678982321</v>
      </c>
      <c r="F215" s="5">
        <v>132.08875678982321</v>
      </c>
      <c r="G215" s="6">
        <v>132.08875678982321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 x14ac:dyDescent="0.25">
      <c r="A216" s="1">
        <v>219</v>
      </c>
      <c r="B216" s="2"/>
      <c r="C216" s="10" t="s">
        <v>306</v>
      </c>
      <c r="D216" s="4"/>
      <c r="E216" s="5">
        <v>5563.2433182333007</v>
      </c>
      <c r="F216" s="5">
        <v>5563.2433182333007</v>
      </c>
      <c r="G216" s="6">
        <v>5563.2433182333007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 x14ac:dyDescent="0.25">
      <c r="A217" s="1">
        <v>221</v>
      </c>
      <c r="B217" s="2"/>
      <c r="C217" s="10" t="s">
        <v>307</v>
      </c>
      <c r="D217" s="4"/>
      <c r="E217" s="5">
        <v>3251.6802998141002</v>
      </c>
      <c r="F217" s="5">
        <v>3251.6802998141002</v>
      </c>
      <c r="G217" s="6">
        <v>3251.6802998141002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119</v>
      </c>
      <c r="M217" s="5"/>
    </row>
    <row r="218" spans="1:13" x14ac:dyDescent="0.25">
      <c r="A218" s="1">
        <v>222</v>
      </c>
      <c r="B218" s="2"/>
      <c r="C218" s="10" t="s">
        <v>103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 x14ac:dyDescent="0.25">
      <c r="A219" s="1">
        <v>223</v>
      </c>
      <c r="B219" s="2"/>
      <c r="C219" s="10" t="s">
        <v>308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 x14ac:dyDescent="0.25">
      <c r="A220" s="1">
        <v>225</v>
      </c>
      <c r="B220" s="2"/>
      <c r="C220" s="10" t="s">
        <v>309</v>
      </c>
      <c r="D220" s="4"/>
      <c r="E220" s="5">
        <v>10.739283753800001</v>
      </c>
      <c r="F220" s="5">
        <v>10.739283753800001</v>
      </c>
      <c r="G220" s="6">
        <v>10.739283753800001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119</v>
      </c>
      <c r="M220" s="5"/>
    </row>
    <row r="221" spans="1:13" x14ac:dyDescent="0.25">
      <c r="A221" s="1">
        <v>226</v>
      </c>
      <c r="B221" s="2"/>
      <c r="C221" s="10" t="s">
        <v>310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119</v>
      </c>
      <c r="M221" s="5"/>
    </row>
    <row r="222" spans="1:13" x14ac:dyDescent="0.25">
      <c r="A222" s="1">
        <v>227</v>
      </c>
      <c r="B222" s="2"/>
      <c r="C222" s="10" t="s">
        <v>311</v>
      </c>
      <c r="D222" s="4"/>
      <c r="E222" s="5">
        <v>1346.0000708468999</v>
      </c>
      <c r="F222" s="5">
        <v>1346.0000708468999</v>
      </c>
      <c r="G222" s="6">
        <v>1346.0000708468999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119</v>
      </c>
      <c r="M222" s="5"/>
    </row>
    <row r="223" spans="1:13" x14ac:dyDescent="0.25">
      <c r="A223" s="1">
        <v>228</v>
      </c>
      <c r="B223" s="2"/>
      <c r="C223" s="10" t="s">
        <v>312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119</v>
      </c>
      <c r="M223" s="5"/>
    </row>
    <row r="224" spans="1:13" x14ac:dyDescent="0.25">
      <c r="A224" s="1">
        <v>229</v>
      </c>
      <c r="B224" s="2"/>
      <c r="C224" s="10" t="s">
        <v>313</v>
      </c>
      <c r="D224" s="4"/>
      <c r="E224" s="5">
        <v>736.90616824720007</v>
      </c>
      <c r="F224" s="5">
        <v>736.90616824720007</v>
      </c>
      <c r="G224" s="6">
        <v>736.90616824720007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119</v>
      </c>
      <c r="M224" s="5"/>
    </row>
    <row r="225" spans="1:13" x14ac:dyDescent="0.25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 x14ac:dyDescent="0.25">
      <c r="A226" s="1"/>
      <c r="B226" s="2"/>
      <c r="C226" s="10" t="s">
        <v>107</v>
      </c>
      <c r="D226" s="4"/>
      <c r="E226" s="5">
        <v>55051.372410984019</v>
      </c>
      <c r="F226" s="5">
        <v>55051.372410984019</v>
      </c>
      <c r="G226" s="6">
        <v>55051.372410984019</v>
      </c>
      <c r="H226" s="11"/>
      <c r="I226" s="11"/>
      <c r="J226" s="11"/>
      <c r="K226" s="8"/>
      <c r="L226" s="8"/>
      <c r="M226" s="5"/>
    </row>
    <row r="227" spans="1:13" x14ac:dyDescent="0.25">
      <c r="A227" s="1">
        <v>230</v>
      </c>
      <c r="B227" s="2"/>
      <c r="C227" s="10" t="s">
        <v>314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119</v>
      </c>
      <c r="M227" s="5"/>
    </row>
    <row r="228" spans="1:13" x14ac:dyDescent="0.25">
      <c r="A228" s="1">
        <v>231</v>
      </c>
      <c r="B228" s="2"/>
      <c r="C228" s="10" t="s">
        <v>315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119</v>
      </c>
      <c r="M228" s="5"/>
    </row>
    <row r="229" spans="1:13" x14ac:dyDescent="0.25">
      <c r="A229" s="1">
        <v>232</v>
      </c>
      <c r="B229" s="2"/>
      <c r="C229" s="10" t="s">
        <v>316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119</v>
      </c>
      <c r="M229" s="5"/>
    </row>
    <row r="230" spans="1:13" x14ac:dyDescent="0.25">
      <c r="A230" s="1">
        <v>233</v>
      </c>
      <c r="B230" s="2"/>
      <c r="C230" s="10" t="s">
        <v>317</v>
      </c>
      <c r="D230" s="4"/>
      <c r="E230" s="5">
        <v>645.71938558129068</v>
      </c>
      <c r="F230" s="5">
        <v>645.71938558129068</v>
      </c>
      <c r="G230" s="6">
        <v>645.71938558129068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119</v>
      </c>
      <c r="M230" s="5"/>
    </row>
    <row r="231" spans="1:13" x14ac:dyDescent="0.25">
      <c r="A231" s="1">
        <v>234</v>
      </c>
      <c r="B231" s="2"/>
      <c r="C231" s="10" t="s">
        <v>318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 x14ac:dyDescent="0.25">
      <c r="A232" s="1">
        <v>235</v>
      </c>
      <c r="B232" s="2"/>
      <c r="C232" s="10" t="s">
        <v>319</v>
      </c>
      <c r="D232" s="4"/>
      <c r="E232" s="5">
        <v>483.74377677010011</v>
      </c>
      <c r="F232" s="5">
        <v>483.74377677010011</v>
      </c>
      <c r="G232" s="6">
        <v>483.74377677010011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119</v>
      </c>
      <c r="M232" s="5"/>
    </row>
    <row r="233" spans="1:13" x14ac:dyDescent="0.25">
      <c r="A233" s="1">
        <v>236</v>
      </c>
      <c r="B233" s="2"/>
      <c r="C233" s="10" t="s">
        <v>320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119</v>
      </c>
      <c r="M233" s="5"/>
    </row>
    <row r="234" spans="1:13" x14ac:dyDescent="0.25">
      <c r="A234" s="1">
        <v>237</v>
      </c>
      <c r="B234" s="2"/>
      <c r="C234" s="10" t="s">
        <v>321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119</v>
      </c>
      <c r="M234" s="5"/>
    </row>
    <row r="235" spans="1:13" x14ac:dyDescent="0.25">
      <c r="A235" s="1">
        <v>238</v>
      </c>
      <c r="B235" s="2"/>
      <c r="C235" s="10" t="s">
        <v>322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 x14ac:dyDescent="0.25">
      <c r="A236" s="1">
        <v>239</v>
      </c>
      <c r="B236" s="2"/>
      <c r="C236" s="10" t="s">
        <v>323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 x14ac:dyDescent="0.25">
      <c r="A237" s="1">
        <v>240</v>
      </c>
      <c r="B237" s="2"/>
      <c r="C237" s="10" t="s">
        <v>324</v>
      </c>
      <c r="D237" s="4"/>
      <c r="E237" s="5">
        <v>3151.3246947980001</v>
      </c>
      <c r="F237" s="5">
        <v>3151.3246947980001</v>
      </c>
      <c r="G237" s="6">
        <v>3151.3246947980001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 x14ac:dyDescent="0.25">
      <c r="A238" s="1">
        <v>241</v>
      </c>
      <c r="B238" s="2"/>
      <c r="C238" s="10" t="s">
        <v>325</v>
      </c>
      <c r="D238" s="4"/>
      <c r="E238" s="5">
        <v>8495.5150606123007</v>
      </c>
      <c r="F238" s="5">
        <v>8495.5150606123007</v>
      </c>
      <c r="G238" s="6">
        <v>8495.5150606123007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 x14ac:dyDescent="0.25">
      <c r="A239" s="1">
        <v>242</v>
      </c>
      <c r="B239" s="2"/>
      <c r="C239" s="10" t="s">
        <v>326</v>
      </c>
      <c r="D239" s="4"/>
      <c r="E239" s="5">
        <v>6276.4972556545008</v>
      </c>
      <c r="F239" s="5">
        <v>6276.4972556545008</v>
      </c>
      <c r="G239" s="6">
        <v>6276.4972556545008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 x14ac:dyDescent="0.25">
      <c r="A240" s="1">
        <v>243</v>
      </c>
      <c r="B240" s="2"/>
      <c r="C240" s="10" t="s">
        <v>327</v>
      </c>
      <c r="D240" s="4"/>
      <c r="E240" s="5">
        <v>8682.3546844685025</v>
      </c>
      <c r="F240" s="5">
        <v>8682.3546844685025</v>
      </c>
      <c r="G240" s="6">
        <v>8682.3546844685025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 x14ac:dyDescent="0.25">
      <c r="A241" s="1">
        <v>244</v>
      </c>
      <c r="B241" s="2"/>
      <c r="C241" s="10" t="s">
        <v>328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 x14ac:dyDescent="0.25">
      <c r="A242" s="1">
        <v>245</v>
      </c>
      <c r="B242" s="2"/>
      <c r="C242" s="10" t="s">
        <v>329</v>
      </c>
      <c r="D242" s="4"/>
      <c r="E242" s="5">
        <v>5869.5650024137003</v>
      </c>
      <c r="F242" s="5">
        <v>5869.5650024137003</v>
      </c>
      <c r="G242" s="6">
        <v>5869.5650024137003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119</v>
      </c>
      <c r="M242" s="5"/>
    </row>
    <row r="243" spans="1:13" x14ac:dyDescent="0.25">
      <c r="A243" s="1">
        <v>246</v>
      </c>
      <c r="B243" s="2"/>
      <c r="C243" s="10" t="s">
        <v>330</v>
      </c>
      <c r="D243" s="4"/>
      <c r="E243" s="5">
        <v>880.14965909010004</v>
      </c>
      <c r="F243" s="5">
        <v>880.14965909010004</v>
      </c>
      <c r="G243" s="6">
        <v>880.14965909010004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119</v>
      </c>
      <c r="M243" s="5"/>
    </row>
    <row r="244" spans="1:13" x14ac:dyDescent="0.25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 x14ac:dyDescent="0.25">
      <c r="A245" s="1"/>
      <c r="B245" s="2"/>
      <c r="C245" s="10" t="s">
        <v>109</v>
      </c>
      <c r="D245" s="4"/>
      <c r="E245" s="5">
        <v>25330.262936286701</v>
      </c>
      <c r="F245" s="5">
        <v>25330.262936286701</v>
      </c>
      <c r="G245" s="6">
        <v>25330.262936286701</v>
      </c>
      <c r="H245" s="11"/>
      <c r="I245" s="11"/>
      <c r="J245" s="11"/>
      <c r="K245" s="8"/>
      <c r="L245" s="8"/>
      <c r="M245" s="5"/>
    </row>
    <row r="246" spans="1:13" x14ac:dyDescent="0.25">
      <c r="A246" s="1">
        <v>247</v>
      </c>
      <c r="B246" s="2"/>
      <c r="C246" s="10" t="s">
        <v>110</v>
      </c>
      <c r="D246" s="4"/>
      <c r="E246" s="5">
        <v>2572.5975128084001</v>
      </c>
      <c r="F246" s="5">
        <v>2572.5975128084001</v>
      </c>
      <c r="G246" s="6">
        <v>2572.5975128084001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 x14ac:dyDescent="0.25">
      <c r="A247" s="1">
        <v>248</v>
      </c>
      <c r="B247" s="2"/>
      <c r="C247" s="10" t="s">
        <v>331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119</v>
      </c>
      <c r="M247" s="5"/>
    </row>
    <row r="248" spans="1:13" x14ac:dyDescent="0.25">
      <c r="A248" s="1">
        <v>249</v>
      </c>
      <c r="B248" s="2"/>
      <c r="C248" s="10" t="s">
        <v>332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119</v>
      </c>
      <c r="M248" s="5"/>
    </row>
    <row r="249" spans="1:13" x14ac:dyDescent="0.25">
      <c r="A249" s="1">
        <v>250</v>
      </c>
      <c r="B249" s="2"/>
      <c r="C249" s="10" t="s">
        <v>333</v>
      </c>
      <c r="D249" s="4"/>
      <c r="E249" s="5">
        <v>636.53097722760003</v>
      </c>
      <c r="F249" s="5">
        <v>636.53097722760003</v>
      </c>
      <c r="G249" s="6">
        <v>636.53097722760003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119</v>
      </c>
      <c r="M249" s="5"/>
    </row>
    <row r="250" spans="1:13" x14ac:dyDescent="0.25">
      <c r="A250" s="1">
        <v>251</v>
      </c>
      <c r="B250" s="2"/>
      <c r="C250" s="10" t="s">
        <v>334</v>
      </c>
      <c r="D250" s="4"/>
      <c r="E250" s="5">
        <v>2976.8559120370001</v>
      </c>
      <c r="F250" s="5">
        <v>2976.8559120370001</v>
      </c>
      <c r="G250" s="6">
        <v>2976.8559120370001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 x14ac:dyDescent="0.25">
      <c r="A251" s="1">
        <v>252</v>
      </c>
      <c r="B251" s="2"/>
      <c r="C251" s="10" t="s">
        <v>335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119</v>
      </c>
      <c r="M251" s="5"/>
    </row>
    <row r="252" spans="1:13" x14ac:dyDescent="0.25">
      <c r="A252" s="1">
        <v>253</v>
      </c>
      <c r="B252" s="2"/>
      <c r="C252" s="10" t="s">
        <v>336</v>
      </c>
      <c r="D252" s="4"/>
      <c r="E252" s="5">
        <v>5087.1516385669001</v>
      </c>
      <c r="F252" s="5">
        <v>5087.1516385669001</v>
      </c>
      <c r="G252" s="6">
        <v>5087.1516385669001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 x14ac:dyDescent="0.25">
      <c r="A253" s="1">
        <v>254</v>
      </c>
      <c r="B253" s="2"/>
      <c r="C253" s="10" t="s">
        <v>337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119</v>
      </c>
      <c r="M253" s="5"/>
    </row>
    <row r="254" spans="1:13" x14ac:dyDescent="0.25">
      <c r="A254" s="1">
        <v>255</v>
      </c>
      <c r="B254" s="2"/>
      <c r="C254" s="10" t="s">
        <v>338</v>
      </c>
      <c r="D254" s="4"/>
      <c r="E254" s="5">
        <v>3770.7590557489998</v>
      </c>
      <c r="F254" s="5">
        <v>3770.7590557489998</v>
      </c>
      <c r="G254" s="6">
        <v>3770.7590557489998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119</v>
      </c>
      <c r="M254" s="5"/>
    </row>
    <row r="255" spans="1:13" x14ac:dyDescent="0.25">
      <c r="A255" s="1">
        <v>257</v>
      </c>
      <c r="B255" s="2"/>
      <c r="C255" s="10" t="s">
        <v>339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 x14ac:dyDescent="0.25">
      <c r="A256" s="1">
        <v>258</v>
      </c>
      <c r="B256" s="2"/>
      <c r="C256" s="10" t="s">
        <v>340</v>
      </c>
      <c r="D256" s="4"/>
      <c r="E256" s="5">
        <v>4713.2230122193996</v>
      </c>
      <c r="F256" s="5">
        <v>4713.2230122193996</v>
      </c>
      <c r="G256" s="6">
        <v>4713.2230122193996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 x14ac:dyDescent="0.25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 x14ac:dyDescent="0.25">
      <c r="A258" s="1"/>
      <c r="B258" s="2"/>
      <c r="C258" s="10" t="s">
        <v>111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 x14ac:dyDescent="0.25">
      <c r="A259" s="1">
        <v>259</v>
      </c>
      <c r="B259" s="2"/>
      <c r="C259" s="10" t="s">
        <v>341</v>
      </c>
      <c r="D259" s="4"/>
      <c r="E259" s="5">
        <v>9906.8349745236319</v>
      </c>
      <c r="F259" s="5">
        <v>9906.8349745236319</v>
      </c>
      <c r="G259" s="6">
        <v>9906.8349745236319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 x14ac:dyDescent="0.25">
      <c r="A260" s="1">
        <v>260</v>
      </c>
      <c r="B260" s="2"/>
      <c r="C260" s="10" t="s">
        <v>342</v>
      </c>
      <c r="D260" s="4"/>
      <c r="E260" s="5">
        <v>3694.3431190277852</v>
      </c>
      <c r="F260" s="5">
        <v>3694.3431190277852</v>
      </c>
      <c r="G260" s="6">
        <v>3694.3431190277852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 x14ac:dyDescent="0.25">
      <c r="A261" s="1">
        <v>261</v>
      </c>
      <c r="B261" s="2"/>
      <c r="C261" s="10" t="s">
        <v>343</v>
      </c>
      <c r="D261" s="4"/>
      <c r="E261" s="5">
        <v>5514.1100935076283</v>
      </c>
      <c r="F261" s="5">
        <v>5514.1100935076283</v>
      </c>
      <c r="G261" s="6">
        <v>5514.1100935076283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119</v>
      </c>
      <c r="M261" s="5"/>
    </row>
    <row r="262" spans="1:13" x14ac:dyDescent="0.25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 x14ac:dyDescent="0.25">
      <c r="A263" s="1"/>
      <c r="B263" s="2"/>
      <c r="C263" s="10" t="s">
        <v>344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 x14ac:dyDescent="0.25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 x14ac:dyDescent="0.25">
      <c r="A265" s="1"/>
      <c r="B265" s="2"/>
      <c r="C265" s="10" t="s">
        <v>115</v>
      </c>
      <c r="D265" s="4"/>
      <c r="E265" s="5">
        <v>4281.4282455010161</v>
      </c>
      <c r="F265" s="5">
        <v>4281.4282455010161</v>
      </c>
      <c r="G265" s="6">
        <v>4281.4282455010161</v>
      </c>
      <c r="H265" s="11"/>
      <c r="I265" s="11"/>
      <c r="J265" s="11"/>
      <c r="K265" s="8"/>
      <c r="L265" s="8"/>
      <c r="M265" s="5"/>
    </row>
    <row r="266" spans="1:13" x14ac:dyDescent="0.25">
      <c r="A266" s="1">
        <v>1</v>
      </c>
      <c r="B266" s="2"/>
      <c r="C266" s="10" t="s">
        <v>345</v>
      </c>
      <c r="D266" s="4"/>
      <c r="E266" s="5">
        <v>4281.4282455010161</v>
      </c>
      <c r="F266" s="5">
        <v>4281.4282455010161</v>
      </c>
      <c r="G266" s="6">
        <v>4281.4282455010161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 x14ac:dyDescent="0.25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 x14ac:dyDescent="0.25">
      <c r="A268" s="1"/>
      <c r="B268" s="2"/>
      <c r="C268" s="10" t="s">
        <v>20</v>
      </c>
      <c r="D268" s="4"/>
      <c r="E268" s="5">
        <v>47981.011158302339</v>
      </c>
      <c r="F268" s="5">
        <v>47981.011158302339</v>
      </c>
      <c r="G268" s="6">
        <v>47981.011158302339</v>
      </c>
      <c r="H268" s="11"/>
      <c r="I268" s="11"/>
      <c r="J268" s="11"/>
      <c r="K268" s="8"/>
      <c r="L268" s="8"/>
      <c r="M268" s="5"/>
    </row>
    <row r="269" spans="1:13" x14ac:dyDescent="0.25">
      <c r="A269" s="1">
        <v>2</v>
      </c>
      <c r="B269" s="2"/>
      <c r="C269" s="10" t="s">
        <v>346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 x14ac:dyDescent="0.25">
      <c r="A270" s="1">
        <v>3</v>
      </c>
      <c r="B270" s="2"/>
      <c r="C270" s="10" t="s">
        <v>347</v>
      </c>
      <c r="D270" s="4"/>
      <c r="E270" s="5">
        <v>8138.7008570829694</v>
      </c>
      <c r="F270" s="5">
        <v>8138.7008570829694</v>
      </c>
      <c r="G270" s="6">
        <v>8138.7008570829694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 x14ac:dyDescent="0.25">
      <c r="A271" s="1">
        <v>4</v>
      </c>
      <c r="B271" s="2"/>
      <c r="C271" s="10" t="s">
        <v>348</v>
      </c>
      <c r="D271" s="4"/>
      <c r="E271" s="5">
        <v>1674.3156156074381</v>
      </c>
      <c r="F271" s="5">
        <v>1674.3156156074381</v>
      </c>
      <c r="G271" s="6">
        <v>1674.3156156074381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 x14ac:dyDescent="0.25">
      <c r="A272" s="1">
        <v>5</v>
      </c>
      <c r="B272" s="2"/>
      <c r="C272" s="10" t="s">
        <v>349</v>
      </c>
      <c r="D272" s="4"/>
      <c r="E272" s="5">
        <v>2910.3861069861769</v>
      </c>
      <c r="F272" s="5">
        <v>2910.3861069861769</v>
      </c>
      <c r="G272" s="6">
        <v>2910.3861069861769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 x14ac:dyDescent="0.25">
      <c r="A273" s="1">
        <v>6</v>
      </c>
      <c r="B273" s="2"/>
      <c r="C273" s="10" t="s">
        <v>350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 x14ac:dyDescent="0.25">
      <c r="A274" s="1">
        <v>7</v>
      </c>
      <c r="B274" s="2"/>
      <c r="C274" s="10" t="s">
        <v>351</v>
      </c>
      <c r="D274" s="4"/>
      <c r="E274" s="5">
        <v>5691.1822404308723</v>
      </c>
      <c r="F274" s="5">
        <v>5691.1822404308723</v>
      </c>
      <c r="G274" s="6">
        <v>5691.1822404308723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 x14ac:dyDescent="0.25">
      <c r="A275" s="1">
        <v>8</v>
      </c>
      <c r="B275" s="2"/>
      <c r="C275" s="10" t="s">
        <v>352</v>
      </c>
      <c r="D275" s="4"/>
      <c r="E275" s="5">
        <v>2407.8258799396599</v>
      </c>
      <c r="F275" s="5">
        <v>2407.8258799396599</v>
      </c>
      <c r="G275" s="6">
        <v>2407.8258799396599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 x14ac:dyDescent="0.25">
      <c r="A276" s="1">
        <v>9</v>
      </c>
      <c r="B276" s="2"/>
      <c r="C276" s="10" t="s">
        <v>353</v>
      </c>
      <c r="D276" s="4"/>
      <c r="E276" s="5">
        <v>4753.9541371780688</v>
      </c>
      <c r="F276" s="5">
        <v>4753.9541371780688</v>
      </c>
      <c r="G276" s="6">
        <v>4753.9541371780688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 x14ac:dyDescent="0.25">
      <c r="A277" s="1">
        <v>10</v>
      </c>
      <c r="B277" s="2"/>
      <c r="C277" s="10" t="s">
        <v>354</v>
      </c>
      <c r="D277" s="4"/>
      <c r="E277" s="5">
        <v>5187.9443185823002</v>
      </c>
      <c r="F277" s="5">
        <v>5187.9443185823002</v>
      </c>
      <c r="G277" s="6">
        <v>5187.9443185823002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 x14ac:dyDescent="0.25">
      <c r="A278" s="1">
        <v>11</v>
      </c>
      <c r="B278" s="2"/>
      <c r="C278" s="10" t="s">
        <v>355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 x14ac:dyDescent="0.25">
      <c r="A279" s="1">
        <v>12</v>
      </c>
      <c r="B279" s="2"/>
      <c r="C279" s="10" t="s">
        <v>356</v>
      </c>
      <c r="D279" s="4"/>
      <c r="E279" s="5">
        <v>5149.3687251319416</v>
      </c>
      <c r="F279" s="5">
        <v>5149.3687251319416</v>
      </c>
      <c r="G279" s="6">
        <v>5149.3687251319416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 x14ac:dyDescent="0.25">
      <c r="A280" s="1">
        <v>13</v>
      </c>
      <c r="B280" s="2"/>
      <c r="C280" s="10" t="s">
        <v>357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 x14ac:dyDescent="0.25">
      <c r="A281" s="1">
        <v>14</v>
      </c>
      <c r="B281" s="2"/>
      <c r="C281" s="10" t="s">
        <v>358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 x14ac:dyDescent="0.25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 x14ac:dyDescent="0.25">
      <c r="A283" s="1"/>
      <c r="B283" s="2"/>
      <c r="C283" s="10" t="s">
        <v>28</v>
      </c>
      <c r="D283" s="4"/>
      <c r="E283" s="5">
        <v>26246.009644373182</v>
      </c>
      <c r="F283" s="5">
        <v>26246.009644373182</v>
      </c>
      <c r="G283" s="6">
        <v>26246.009644373182</v>
      </c>
      <c r="H283" s="11"/>
      <c r="I283" s="11"/>
      <c r="J283" s="11"/>
      <c r="K283" s="8"/>
      <c r="L283" s="8"/>
      <c r="M283" s="5"/>
    </row>
    <row r="284" spans="1:13" x14ac:dyDescent="0.25">
      <c r="A284" s="1">
        <v>15</v>
      </c>
      <c r="B284" s="2"/>
      <c r="C284" s="10" t="s">
        <v>359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 x14ac:dyDescent="0.25">
      <c r="A285" s="1">
        <v>16</v>
      </c>
      <c r="B285" s="2"/>
      <c r="C285" s="10" t="s">
        <v>360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 x14ac:dyDescent="0.25">
      <c r="A286" s="1">
        <v>17</v>
      </c>
      <c r="B286" s="2"/>
      <c r="C286" s="10" t="s">
        <v>361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 x14ac:dyDescent="0.25">
      <c r="A287" s="1">
        <v>18</v>
      </c>
      <c r="B287" s="2"/>
      <c r="C287" s="10" t="s">
        <v>362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 x14ac:dyDescent="0.25">
      <c r="A288" s="1">
        <v>19</v>
      </c>
      <c r="B288" s="2"/>
      <c r="C288" s="10" t="s">
        <v>363</v>
      </c>
      <c r="D288" s="4"/>
      <c r="E288" s="5">
        <v>8256.8252234972733</v>
      </c>
      <c r="F288" s="5">
        <v>8256.8252234972733</v>
      </c>
      <c r="G288" s="6">
        <v>8256.8252234972733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 x14ac:dyDescent="0.25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 x14ac:dyDescent="0.25">
      <c r="A290" s="1"/>
      <c r="B290" s="2"/>
      <c r="C290" s="10" t="s">
        <v>37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 x14ac:dyDescent="0.25">
      <c r="A291" s="1">
        <v>20</v>
      </c>
      <c r="B291" s="2"/>
      <c r="C291" s="10" t="s">
        <v>364</v>
      </c>
      <c r="D291" s="4"/>
      <c r="E291" s="5">
        <v>9980.1259460373421</v>
      </c>
      <c r="F291" s="5">
        <v>9980.1259460373421</v>
      </c>
      <c r="G291" s="6">
        <v>9980.1259460373421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 x14ac:dyDescent="0.25">
      <c r="A292" s="1">
        <v>21</v>
      </c>
      <c r="B292" s="2"/>
      <c r="C292" s="10" t="s">
        <v>365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 x14ac:dyDescent="0.25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 x14ac:dyDescent="0.25">
      <c r="A294" s="1"/>
      <c r="B294" s="2"/>
      <c r="C294" s="10" t="s">
        <v>41</v>
      </c>
      <c r="D294" s="4"/>
      <c r="E294" s="5">
        <v>9306.8129205622172</v>
      </c>
      <c r="F294" s="5">
        <v>9306.8129205622172</v>
      </c>
      <c r="G294" s="6">
        <v>9306.8129205622172</v>
      </c>
      <c r="H294" s="11"/>
      <c r="I294" s="11"/>
      <c r="J294" s="11"/>
      <c r="K294" s="8"/>
      <c r="L294" s="8"/>
      <c r="M294" s="5"/>
    </row>
    <row r="295" spans="1:13" x14ac:dyDescent="0.25">
      <c r="A295" s="1">
        <v>24</v>
      </c>
      <c r="B295" s="2"/>
      <c r="C295" s="10" t="s">
        <v>366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 x14ac:dyDescent="0.25">
      <c r="A296" s="1">
        <v>25</v>
      </c>
      <c r="B296" s="2"/>
      <c r="C296" s="10" t="s">
        <v>367</v>
      </c>
      <c r="D296" s="4"/>
      <c r="E296" s="5">
        <v>5823.2410572421704</v>
      </c>
      <c r="F296" s="5">
        <v>5823.2410572421704</v>
      </c>
      <c r="G296" s="6">
        <v>5823.2410572421704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 x14ac:dyDescent="0.25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 x14ac:dyDescent="0.25">
      <c r="A298" s="1"/>
      <c r="B298" s="2"/>
      <c r="C298" s="10" t="s">
        <v>46</v>
      </c>
      <c r="D298" s="4"/>
      <c r="E298" s="5">
        <v>7980.9356515355339</v>
      </c>
      <c r="F298" s="5">
        <v>7980.9356515355339</v>
      </c>
      <c r="G298" s="6">
        <v>7980.9356515355339</v>
      </c>
      <c r="H298" s="12"/>
      <c r="I298" s="12"/>
      <c r="J298" s="12"/>
      <c r="K298" s="8"/>
      <c r="L298" s="8"/>
      <c r="M298" s="5"/>
    </row>
    <row r="299" spans="1:13" x14ac:dyDescent="0.25">
      <c r="A299" s="1">
        <v>26</v>
      </c>
      <c r="B299" s="2"/>
      <c r="C299" s="10" t="s">
        <v>368</v>
      </c>
      <c r="D299" s="4"/>
      <c r="E299" s="5">
        <v>7980.9356515355339</v>
      </c>
      <c r="F299" s="5">
        <v>7980.9356515355339</v>
      </c>
      <c r="G299" s="6">
        <v>7980.9356515355339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 x14ac:dyDescent="0.25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 x14ac:dyDescent="0.25">
      <c r="A301" s="1"/>
      <c r="B301" s="2"/>
      <c r="C301" s="10" t="s">
        <v>82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 x14ac:dyDescent="0.25">
      <c r="A302" s="1">
        <v>28</v>
      </c>
      <c r="B302" s="2"/>
      <c r="C302" s="10" t="s">
        <v>369</v>
      </c>
      <c r="D302" s="4"/>
      <c r="E302" s="5">
        <v>971.04958647200021</v>
      </c>
      <c r="F302" s="5">
        <v>971.04958647200021</v>
      </c>
      <c r="G302" s="6">
        <v>971.04958647200021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 x14ac:dyDescent="0.25">
      <c r="A303" s="1">
        <v>29</v>
      </c>
      <c r="B303" s="2"/>
      <c r="C303" s="10" t="s">
        <v>370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 x14ac:dyDescent="0.25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 x14ac:dyDescent="0.25">
      <c r="A305" s="1"/>
      <c r="B305" s="2"/>
      <c r="C305" s="10" t="s">
        <v>90</v>
      </c>
      <c r="D305" s="4"/>
      <c r="E305" s="5">
        <v>408.46343385890009</v>
      </c>
      <c r="F305" s="5">
        <v>408.46343385890009</v>
      </c>
      <c r="G305" s="6">
        <v>408.46343385890009</v>
      </c>
      <c r="H305" s="12"/>
      <c r="I305" s="12"/>
      <c r="J305" s="12"/>
      <c r="K305" s="8"/>
      <c r="L305" s="8"/>
      <c r="M305" s="5"/>
    </row>
    <row r="306" spans="1:13" x14ac:dyDescent="0.25">
      <c r="A306" s="1">
        <v>31</v>
      </c>
      <c r="B306" s="2"/>
      <c r="C306" s="10" t="s">
        <v>371</v>
      </c>
      <c r="D306" s="4"/>
      <c r="E306" s="5">
        <v>408.46343385890009</v>
      </c>
      <c r="F306" s="5">
        <v>408.46343385890009</v>
      </c>
      <c r="G306" s="6">
        <v>408.46343385890009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 x14ac:dyDescent="0.25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 x14ac:dyDescent="0.25">
      <c r="A308" s="1"/>
      <c r="B308" s="2"/>
      <c r="C308" s="10" t="s">
        <v>98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 x14ac:dyDescent="0.25">
      <c r="A309" s="1">
        <v>33</v>
      </c>
      <c r="B309" s="2"/>
      <c r="C309" s="10" t="s">
        <v>372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 x14ac:dyDescent="0.25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 x14ac:dyDescent="0.25">
      <c r="A311" s="1"/>
      <c r="B311" s="2"/>
      <c r="C311" s="10" t="s">
        <v>107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 x14ac:dyDescent="0.25">
      <c r="A312" s="1">
        <v>34</v>
      </c>
      <c r="B312" s="2"/>
      <c r="C312" s="10" t="s">
        <v>373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 x14ac:dyDescent="0.25">
      <c r="A313" s="1">
        <v>35</v>
      </c>
      <c r="B313" s="2"/>
      <c r="C313" s="10" t="s">
        <v>374</v>
      </c>
      <c r="D313" s="4"/>
      <c r="E313" s="5">
        <v>4232.9348490358998</v>
      </c>
      <c r="F313" s="5">
        <v>4232.9348490358998</v>
      </c>
      <c r="G313" s="6">
        <v>4232.9348490358998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 x14ac:dyDescent="0.25">
      <c r="A314" s="1">
        <v>36</v>
      </c>
      <c r="B314" s="2"/>
      <c r="C314" s="10" t="s">
        <v>375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 x14ac:dyDescent="0.25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 x14ac:dyDescent="0.25">
      <c r="A316" s="1"/>
      <c r="B316" s="2"/>
      <c r="C316" s="10" t="s">
        <v>109</v>
      </c>
      <c r="D316" s="4"/>
      <c r="E316" s="5">
        <v>670.17903924300003</v>
      </c>
      <c r="F316" s="5">
        <v>670.17903924300003</v>
      </c>
      <c r="G316" s="6">
        <v>670.17903924300003</v>
      </c>
      <c r="H316" s="12"/>
      <c r="I316" s="12"/>
      <c r="J316" s="12"/>
      <c r="K316" s="8"/>
      <c r="L316" s="8"/>
      <c r="M316" s="5"/>
    </row>
    <row r="317" spans="1:13" x14ac:dyDescent="0.25">
      <c r="A317" s="1">
        <v>37</v>
      </c>
      <c r="B317" s="2"/>
      <c r="C317" s="10" t="s">
        <v>376</v>
      </c>
      <c r="D317" s="4"/>
      <c r="E317" s="5">
        <v>670.17903924300003</v>
      </c>
      <c r="F317" s="5">
        <v>670.17903924300003</v>
      </c>
      <c r="G317" s="6">
        <v>670.17903924300003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 x14ac:dyDescent="0.25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 x14ac:dyDescent="0.25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 x14ac:dyDescent="0.25">
      <c r="A320" s="13"/>
      <c r="B320" s="2"/>
      <c r="C320" s="16" t="s">
        <v>377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 x14ac:dyDescent="0.25">
      <c r="A321" s="13"/>
      <c r="B321" s="2"/>
      <c r="C321" s="16" t="s">
        <v>378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 x14ac:dyDescent="0.25">
      <c r="A322" s="13"/>
      <c r="B322" s="2"/>
      <c r="C322" s="16" t="s">
        <v>379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 x14ac:dyDescent="0.25">
      <c r="A323" s="17"/>
      <c r="B323" s="2"/>
      <c r="C323" s="18" t="s">
        <v>380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 x14ac:dyDescent="0.25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 x14ac:dyDescent="0.25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protectedRanges>
    <protectedRange sqref="M1:M318" name="avance_1_1"/>
    <protectedRange sqref="L1:L318" name="inversion_1_1"/>
  </protectedRange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1"/>
  <sheetViews>
    <sheetView workbookViewId="0">
      <selection activeCell="C10" sqref="C10:M11"/>
    </sheetView>
  </sheetViews>
  <sheetFormatPr baseColWidth="10" defaultRowHeight="15" x14ac:dyDescent="0.25"/>
  <sheetData>
    <row r="3" spans="3:14" x14ac:dyDescent="0.25">
      <c r="N3">
        <v>13.0101</v>
      </c>
    </row>
    <row r="4" spans="3:14" x14ac:dyDescent="0.25">
      <c r="C4" s="28">
        <v>14889.76595885628</v>
      </c>
      <c r="D4" s="28">
        <v>6256.6589040072222</v>
      </c>
      <c r="E4" s="28">
        <v>944.5178347399999</v>
      </c>
      <c r="F4" s="28">
        <v>7201.1767387472146</v>
      </c>
      <c r="G4" s="28"/>
      <c r="H4" s="28">
        <v>0</v>
      </c>
      <c r="I4" s="28">
        <v>1032.7394682900001</v>
      </c>
      <c r="J4" s="28">
        <v>1032.7394682900001</v>
      </c>
      <c r="K4" s="28"/>
      <c r="L4" s="28">
        <v>6653.1991766590654</v>
      </c>
      <c r="M4" s="28">
        <v>7685.9386449490648</v>
      </c>
    </row>
    <row r="5" spans="3:14" x14ac:dyDescent="0.25">
      <c r="C5" s="28">
        <v>11018.180956690077</v>
      </c>
      <c r="D5" s="28">
        <v>5934.1390125272219</v>
      </c>
      <c r="E5" s="28">
        <v>717.70553311999993</v>
      </c>
      <c r="F5" s="28">
        <v>6651.8445456472145</v>
      </c>
      <c r="G5" s="28"/>
      <c r="H5" s="28">
        <v>0</v>
      </c>
      <c r="I5" s="28">
        <v>730.74887425999998</v>
      </c>
      <c r="J5" s="28">
        <v>730.74887425999998</v>
      </c>
      <c r="K5" s="28"/>
      <c r="L5" s="28">
        <v>3632.9369616228646</v>
      </c>
      <c r="M5" s="28">
        <v>4363.6858358828631</v>
      </c>
    </row>
    <row r="6" spans="3:14" x14ac:dyDescent="0.2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3:14" x14ac:dyDescent="0.25">
      <c r="C7" s="28">
        <f>+C4*$N$3</f>
        <v>193717.34410131609</v>
      </c>
      <c r="D7" s="28">
        <f t="shared" ref="D7:M7" si="0">+D4*$N$3</f>
        <v>81399.758007024357</v>
      </c>
      <c r="E7" s="28">
        <f t="shared" si="0"/>
        <v>12288.271481750873</v>
      </c>
      <c r="F7" s="28">
        <f t="shared" si="0"/>
        <v>93688.029488775137</v>
      </c>
      <c r="G7" s="28">
        <f t="shared" si="0"/>
        <v>0</v>
      </c>
      <c r="H7" s="28">
        <f t="shared" si="0"/>
        <v>0</v>
      </c>
      <c r="I7" s="28">
        <f t="shared" si="0"/>
        <v>13436.043756399729</v>
      </c>
      <c r="J7" s="28">
        <f t="shared" si="0"/>
        <v>13436.043756399729</v>
      </c>
      <c r="K7" s="28">
        <f t="shared" si="0"/>
        <v>0</v>
      </c>
      <c r="L7" s="28">
        <f t="shared" si="0"/>
        <v>86558.786608252107</v>
      </c>
      <c r="M7" s="28">
        <f t="shared" si="0"/>
        <v>99994.830364651818</v>
      </c>
    </row>
    <row r="8" spans="3:14" x14ac:dyDescent="0.25">
      <c r="C8" s="28">
        <f>+C5*$N$3</f>
        <v>143347.63606463358</v>
      </c>
      <c r="D8" s="28">
        <f t="shared" ref="D8:M8" si="1">+D5*$N$3</f>
        <v>77203.741966880407</v>
      </c>
      <c r="E8" s="28">
        <f t="shared" si="1"/>
        <v>9337.4207564445114</v>
      </c>
      <c r="F8" s="28">
        <f t="shared" si="1"/>
        <v>86541.162723324829</v>
      </c>
      <c r="G8" s="28">
        <f t="shared" si="1"/>
        <v>0</v>
      </c>
      <c r="H8" s="28">
        <f t="shared" si="1"/>
        <v>0</v>
      </c>
      <c r="I8" s="28">
        <f t="shared" si="1"/>
        <v>9507.1159290100259</v>
      </c>
      <c r="J8" s="28">
        <f t="shared" si="1"/>
        <v>9507.1159290100259</v>
      </c>
      <c r="K8" s="28">
        <f t="shared" si="1"/>
        <v>0</v>
      </c>
      <c r="L8" s="28">
        <f t="shared" si="1"/>
        <v>47264.873164409626</v>
      </c>
      <c r="M8" s="28">
        <f t="shared" si="1"/>
        <v>56771.989093419637</v>
      </c>
    </row>
    <row r="10" spans="3:14" x14ac:dyDescent="0.25">
      <c r="C10" s="28">
        <v>193717.34410131612</v>
      </c>
      <c r="D10" s="28">
        <v>81399.758007024284</v>
      </c>
      <c r="E10" s="28">
        <v>12288.271481750877</v>
      </c>
      <c r="F10" s="28">
        <v>93688.029488775195</v>
      </c>
      <c r="G10" s="28"/>
      <c r="H10" s="28">
        <v>0</v>
      </c>
      <c r="I10" s="28">
        <v>13436.043756399726</v>
      </c>
      <c r="J10" s="28">
        <v>13436.043756399726</v>
      </c>
      <c r="K10" s="28"/>
      <c r="L10" s="28">
        <v>86593.2708561412</v>
      </c>
      <c r="M10" s="28">
        <v>100029.31461254097</v>
      </c>
    </row>
    <row r="11" spans="3:14" x14ac:dyDescent="0.25">
      <c r="C11" s="28">
        <v>143347.63606463364</v>
      </c>
      <c r="D11" s="28">
        <v>77203.741966880334</v>
      </c>
      <c r="E11" s="28">
        <v>9337.4207564445151</v>
      </c>
      <c r="F11" s="28">
        <v>86541.162723324887</v>
      </c>
      <c r="G11" s="28"/>
      <c r="H11" s="28">
        <v>0</v>
      </c>
      <c r="I11" s="28">
        <v>9507.1159290100222</v>
      </c>
      <c r="J11" s="28">
        <v>9507.1159290100222</v>
      </c>
      <c r="K11" s="28"/>
      <c r="L11" s="28">
        <v>47299.357412298712</v>
      </c>
      <c r="M11" s="28">
        <v>56806.47334130876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showGridLines="0" tabSelected="1" topLeftCell="B1" zoomScale="110" zoomScaleNormal="110" zoomScaleSheetLayoutView="142" workbookViewId="0">
      <selection activeCell="B1" sqref="B1"/>
    </sheetView>
  </sheetViews>
  <sheetFormatPr baseColWidth="10" defaultColWidth="46.42578125" defaultRowHeight="12.75" x14ac:dyDescent="0.25"/>
  <cols>
    <col min="1" max="1" width="6.5703125" style="29" hidden="1" customWidth="1"/>
    <col min="2" max="2" width="3.7109375" style="29" customWidth="1"/>
    <col min="3" max="3" width="32.140625" style="29" customWidth="1"/>
    <col min="4" max="7" width="9.7109375" style="29" customWidth="1"/>
    <col min="8" max="8" width="0.7109375" style="29" customWidth="1"/>
    <col min="9" max="11" width="9.7109375" style="29" customWidth="1"/>
    <col min="12" max="12" width="1.140625" style="29" customWidth="1"/>
    <col min="13" max="14" width="9.7109375" style="29" customWidth="1"/>
    <col min="15" max="15" width="11.42578125" style="36" customWidth="1"/>
    <col min="16" max="253" width="11.42578125" style="29" customWidth="1"/>
    <col min="254" max="254" width="3.7109375" style="29" customWidth="1"/>
    <col min="255" max="16384" width="46.42578125" style="29"/>
  </cols>
  <sheetData>
    <row r="1" spans="1:17" ht="15" customHeight="1" x14ac:dyDescent="0.25">
      <c r="B1" s="56" t="s">
        <v>575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19">
        <v>13.011900000000001</v>
      </c>
    </row>
    <row r="2" spans="1:17" ht="14.25" customHeight="1" x14ac:dyDescent="0.25">
      <c r="B2" s="56" t="s">
        <v>407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2.75" customHeight="1" x14ac:dyDescent="0.25">
      <c r="B3" s="56" t="s">
        <v>408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7" ht="10.5" customHeight="1" x14ac:dyDescent="0.25">
      <c r="B4" s="56" t="s">
        <v>1939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ht="13.5" customHeight="1" x14ac:dyDescent="0.25">
      <c r="B5" s="59" t="s">
        <v>1911</v>
      </c>
      <c r="C5" s="59"/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 s="194" customFormat="1" ht="15" customHeight="1" x14ac:dyDescent="0.25">
      <c r="B6" s="228" t="s">
        <v>412</v>
      </c>
      <c r="C6" s="228"/>
      <c r="D6" s="230" t="s">
        <v>576</v>
      </c>
      <c r="E6" s="229" t="s">
        <v>409</v>
      </c>
      <c r="F6" s="229"/>
      <c r="G6" s="229"/>
      <c r="H6" s="205"/>
      <c r="I6" s="229" t="s">
        <v>410</v>
      </c>
      <c r="J6" s="229"/>
      <c r="K6" s="229"/>
      <c r="L6" s="205"/>
      <c r="M6" s="229" t="s">
        <v>411</v>
      </c>
      <c r="N6" s="229"/>
      <c r="O6" s="38"/>
    </row>
    <row r="7" spans="1:17" s="194" customFormat="1" ht="15" customHeight="1" x14ac:dyDescent="0.25">
      <c r="B7" s="228"/>
      <c r="C7" s="228"/>
      <c r="D7" s="230"/>
      <c r="E7" s="207" t="s">
        <v>1903</v>
      </c>
      <c r="F7" s="207" t="s">
        <v>1904</v>
      </c>
      <c r="G7" s="205" t="s">
        <v>413</v>
      </c>
      <c r="H7" s="205"/>
      <c r="I7" s="205" t="s">
        <v>414</v>
      </c>
      <c r="J7" s="205" t="s">
        <v>415</v>
      </c>
      <c r="K7" s="205" t="s">
        <v>413</v>
      </c>
      <c r="L7" s="205"/>
      <c r="M7" s="205" t="s">
        <v>416</v>
      </c>
      <c r="N7" s="205" t="s">
        <v>417</v>
      </c>
      <c r="O7" s="38"/>
    </row>
    <row r="8" spans="1:17" s="31" customFormat="1" ht="15" customHeight="1" x14ac:dyDescent="0.25">
      <c r="B8" s="229"/>
      <c r="C8" s="229"/>
      <c r="D8" s="74" t="s">
        <v>418</v>
      </c>
      <c r="E8" s="103" t="s">
        <v>403</v>
      </c>
      <c r="F8" s="103" t="s">
        <v>404</v>
      </c>
      <c r="G8" s="103" t="s">
        <v>419</v>
      </c>
      <c r="H8" s="103"/>
      <c r="I8" s="103" t="s">
        <v>420</v>
      </c>
      <c r="J8" s="103" t="s">
        <v>421</v>
      </c>
      <c r="K8" s="103" t="s">
        <v>422</v>
      </c>
      <c r="L8" s="103"/>
      <c r="M8" s="103" t="s">
        <v>423</v>
      </c>
      <c r="N8" s="103" t="s">
        <v>424</v>
      </c>
      <c r="O8" s="40"/>
    </row>
    <row r="9" spans="1:17" s="70" customFormat="1" ht="17.100000000000001" customHeight="1" x14ac:dyDescent="0.25">
      <c r="B9" s="112"/>
      <c r="C9" s="113" t="s">
        <v>417</v>
      </c>
      <c r="D9" s="69">
        <v>201408.96843657782</v>
      </c>
      <c r="E9" s="69">
        <v>95853.429505258129</v>
      </c>
      <c r="F9" s="69">
        <v>8779.4049868270686</v>
      </c>
      <c r="G9" s="69">
        <v>104632.83449208521</v>
      </c>
      <c r="H9" s="69"/>
      <c r="I9" s="69">
        <v>2777.9598013400641</v>
      </c>
      <c r="J9" s="69">
        <v>14063.885084209061</v>
      </c>
      <c r="K9" s="69">
        <v>16841.844885549122</v>
      </c>
      <c r="L9" s="69"/>
      <c r="M9" s="69">
        <v>79934.289058943541</v>
      </c>
      <c r="N9" s="69">
        <v>96776.133944492671</v>
      </c>
      <c r="O9" s="72"/>
      <c r="P9" s="73"/>
      <c r="Q9" s="208"/>
    </row>
    <row r="10" spans="1:17" s="70" customFormat="1" ht="17.100000000000001" customHeight="1" x14ac:dyDescent="0.25">
      <c r="B10" s="71"/>
      <c r="C10" s="65" t="s">
        <v>425</v>
      </c>
      <c r="D10" s="66">
        <v>145214.77600965631</v>
      </c>
      <c r="E10" s="66">
        <v>88403.559819133618</v>
      </c>
      <c r="F10" s="66">
        <v>6499.2450578422295</v>
      </c>
      <c r="G10" s="66">
        <v>94902.804876975861</v>
      </c>
      <c r="H10" s="90"/>
      <c r="I10" s="66">
        <v>1788.5883933190682</v>
      </c>
      <c r="J10" s="66">
        <v>9387.4064462630449</v>
      </c>
      <c r="K10" s="66">
        <v>11175.99483958211</v>
      </c>
      <c r="L10" s="90"/>
      <c r="M10" s="66">
        <v>39135.976293098414</v>
      </c>
      <c r="N10" s="66">
        <v>50311.971132680555</v>
      </c>
      <c r="O10" s="72"/>
      <c r="P10" s="73"/>
      <c r="Q10" s="208"/>
    </row>
    <row r="11" spans="1:17" s="194" customFormat="1" ht="17.100000000000001" customHeight="1" x14ac:dyDescent="0.25">
      <c r="A11" s="194">
        <v>1</v>
      </c>
      <c r="B11" s="75">
        <v>1</v>
      </c>
      <c r="C11" s="84" t="s">
        <v>116</v>
      </c>
      <c r="D11" s="49">
        <v>1344.5976984000001</v>
      </c>
      <c r="E11" s="49">
        <v>1222.6761954000001</v>
      </c>
      <c r="F11" s="78">
        <v>13.610447400000002</v>
      </c>
      <c r="G11" s="49">
        <v>1236.2866428000002</v>
      </c>
      <c r="H11" s="49"/>
      <c r="I11" s="49">
        <v>13.610447400000002</v>
      </c>
      <c r="J11" s="49">
        <v>27.220894800000003</v>
      </c>
      <c r="K11" s="49">
        <v>40.831342200000009</v>
      </c>
      <c r="L11" s="49"/>
      <c r="M11" s="49">
        <v>67.479713399999909</v>
      </c>
      <c r="N11" s="53">
        <v>108.31105559999992</v>
      </c>
      <c r="O11" s="38"/>
      <c r="P11" s="32"/>
      <c r="Q11" s="208"/>
    </row>
    <row r="12" spans="1:17" s="194" customFormat="1" ht="17.100000000000001" customHeight="1" x14ac:dyDescent="0.25">
      <c r="A12" s="194">
        <v>2</v>
      </c>
      <c r="B12" s="75">
        <v>2</v>
      </c>
      <c r="C12" s="84" t="s">
        <v>426</v>
      </c>
      <c r="D12" s="49">
        <v>3609.0582364168204</v>
      </c>
      <c r="E12" s="49">
        <v>3240.5202529027688</v>
      </c>
      <c r="F12" s="78">
        <v>140.89218490881601</v>
      </c>
      <c r="G12" s="49">
        <v>3381.4124378115848</v>
      </c>
      <c r="H12" s="49"/>
      <c r="I12" s="49">
        <v>37.711142189028003</v>
      </c>
      <c r="J12" s="49">
        <v>0</v>
      </c>
      <c r="K12" s="49">
        <v>37.711142189028003</v>
      </c>
      <c r="L12" s="49"/>
      <c r="M12" s="49">
        <v>189.93465641620753</v>
      </c>
      <c r="N12" s="53">
        <v>227.64579860523554</v>
      </c>
      <c r="O12" s="38"/>
      <c r="Q12" s="208"/>
    </row>
    <row r="13" spans="1:17" s="194" customFormat="1" ht="17.100000000000001" customHeight="1" x14ac:dyDescent="0.25">
      <c r="A13" s="194">
        <v>3</v>
      </c>
      <c r="B13" s="75">
        <v>3</v>
      </c>
      <c r="C13" s="84" t="s">
        <v>118</v>
      </c>
      <c r="D13" s="49">
        <v>357.39611110302002</v>
      </c>
      <c r="E13" s="49">
        <v>303.78669443756701</v>
      </c>
      <c r="F13" s="78">
        <v>17.869805555151</v>
      </c>
      <c r="G13" s="49">
        <v>321.65649999271801</v>
      </c>
      <c r="H13" s="49"/>
      <c r="I13" s="49">
        <v>17.869805555151</v>
      </c>
      <c r="J13" s="49">
        <v>17.869805425032002</v>
      </c>
      <c r="K13" s="49">
        <v>35.739610980183002</v>
      </c>
      <c r="L13" s="49"/>
      <c r="M13" s="49">
        <v>1.3011900534820597E-7</v>
      </c>
      <c r="N13" s="53">
        <v>35.739611110302008</v>
      </c>
      <c r="O13" s="38"/>
      <c r="Q13" s="208"/>
    </row>
    <row r="14" spans="1:17" s="194" customFormat="1" ht="17.100000000000001" customHeight="1" x14ac:dyDescent="0.25">
      <c r="A14" s="194">
        <v>4</v>
      </c>
      <c r="B14" s="75">
        <v>4</v>
      </c>
      <c r="C14" s="84" t="s">
        <v>120</v>
      </c>
      <c r="D14" s="49">
        <v>4308.0696471219007</v>
      </c>
      <c r="E14" s="49">
        <v>3545.127365071281</v>
      </c>
      <c r="F14" s="78">
        <v>0</v>
      </c>
      <c r="G14" s="49">
        <v>3545.127365071281</v>
      </c>
      <c r="H14" s="49"/>
      <c r="I14" s="49">
        <v>0</v>
      </c>
      <c r="J14" s="49">
        <v>762.94228205061904</v>
      </c>
      <c r="K14" s="49">
        <v>762.94228205061904</v>
      </c>
      <c r="L14" s="49"/>
      <c r="M14" s="49">
        <v>0</v>
      </c>
      <c r="N14" s="53">
        <v>762.94228205061904</v>
      </c>
      <c r="O14" s="38"/>
      <c r="Q14" s="208"/>
    </row>
    <row r="15" spans="1:17" s="33" customFormat="1" ht="17.100000000000001" customHeight="1" x14ac:dyDescent="0.25">
      <c r="A15" s="33">
        <v>5</v>
      </c>
      <c r="B15" s="75">
        <v>5</v>
      </c>
      <c r="C15" s="84" t="s">
        <v>121</v>
      </c>
      <c r="D15" s="49">
        <v>796.42782103500008</v>
      </c>
      <c r="E15" s="49">
        <v>796.42782103500008</v>
      </c>
      <c r="F15" s="78">
        <v>0</v>
      </c>
      <c r="G15" s="49">
        <v>796.42782103500008</v>
      </c>
      <c r="H15" s="49"/>
      <c r="I15" s="49">
        <v>0</v>
      </c>
      <c r="J15" s="49">
        <v>0</v>
      </c>
      <c r="K15" s="49">
        <v>0</v>
      </c>
      <c r="L15" s="49"/>
      <c r="M15" s="49">
        <v>0</v>
      </c>
      <c r="N15" s="53">
        <v>0</v>
      </c>
      <c r="O15" s="60"/>
      <c r="P15" s="49"/>
      <c r="Q15" s="208"/>
    </row>
    <row r="16" spans="1:17" s="33" customFormat="1" ht="17.100000000000001" customHeight="1" x14ac:dyDescent="0.25">
      <c r="A16" s="33">
        <v>6</v>
      </c>
      <c r="B16" s="75">
        <v>6</v>
      </c>
      <c r="C16" s="84" t="s">
        <v>122</v>
      </c>
      <c r="D16" s="49">
        <v>4005.7571440923302</v>
      </c>
      <c r="E16" s="49">
        <v>2158.7769160495563</v>
      </c>
      <c r="F16" s="78">
        <v>144.69443905065603</v>
      </c>
      <c r="G16" s="49">
        <v>2303.4713551002123</v>
      </c>
      <c r="H16" s="49"/>
      <c r="I16" s="49">
        <v>0</v>
      </c>
      <c r="J16" s="49">
        <v>0</v>
      </c>
      <c r="K16" s="49">
        <v>0</v>
      </c>
      <c r="L16" s="49"/>
      <c r="M16" s="49">
        <v>1702.2857889921179</v>
      </c>
      <c r="N16" s="53">
        <v>1702.2857889921179</v>
      </c>
      <c r="O16" s="60"/>
      <c r="Q16" s="208"/>
    </row>
    <row r="17" spans="1:17" s="33" customFormat="1" ht="17.100000000000001" customHeight="1" x14ac:dyDescent="0.25">
      <c r="A17" s="33">
        <v>7</v>
      </c>
      <c r="B17" s="75">
        <v>7</v>
      </c>
      <c r="C17" s="84" t="s">
        <v>123</v>
      </c>
      <c r="D17" s="49">
        <v>9124.2026407731883</v>
      </c>
      <c r="E17" s="49">
        <v>7436.2426964358056</v>
      </c>
      <c r="F17" s="78">
        <v>140.12093732630402</v>
      </c>
      <c r="G17" s="49">
        <v>7576.3636337621092</v>
      </c>
      <c r="H17" s="49"/>
      <c r="I17" s="49">
        <v>49.856672542875003</v>
      </c>
      <c r="J17" s="49">
        <v>215.22324724253102</v>
      </c>
      <c r="K17" s="49">
        <v>265.07991978540599</v>
      </c>
      <c r="L17" s="49"/>
      <c r="M17" s="49">
        <v>1282.7590872256731</v>
      </c>
      <c r="N17" s="53">
        <v>1547.839007011079</v>
      </c>
      <c r="O17" s="60"/>
      <c r="Q17" s="208"/>
    </row>
    <row r="18" spans="1:17" s="33" customFormat="1" ht="17.100000000000001" customHeight="1" x14ac:dyDescent="0.25">
      <c r="A18" s="33">
        <v>8</v>
      </c>
      <c r="B18" s="75">
        <v>9</v>
      </c>
      <c r="C18" s="84" t="s">
        <v>124</v>
      </c>
      <c r="D18" s="49">
        <v>1301.4362241837</v>
      </c>
      <c r="E18" s="49">
        <v>1301.4362241837</v>
      </c>
      <c r="F18" s="78">
        <v>0</v>
      </c>
      <c r="G18" s="49">
        <v>1301.4362241837</v>
      </c>
      <c r="H18" s="49"/>
      <c r="I18" s="49">
        <v>0</v>
      </c>
      <c r="J18" s="49">
        <v>0</v>
      </c>
      <c r="K18" s="49">
        <v>0</v>
      </c>
      <c r="L18" s="49"/>
      <c r="M18" s="49">
        <v>0</v>
      </c>
      <c r="N18" s="53">
        <v>0</v>
      </c>
      <c r="O18" s="60"/>
      <c r="Q18" s="208"/>
    </row>
    <row r="19" spans="1:17" s="33" customFormat="1" ht="17.100000000000001" customHeight="1" x14ac:dyDescent="0.25">
      <c r="A19" s="33">
        <v>9</v>
      </c>
      <c r="B19" s="75">
        <v>10</v>
      </c>
      <c r="C19" s="84" t="s">
        <v>427</v>
      </c>
      <c r="D19" s="49">
        <v>1726.2610836767999</v>
      </c>
      <c r="E19" s="49">
        <v>1328.882707725309</v>
      </c>
      <c r="F19" s="78">
        <v>94.447396235642984</v>
      </c>
      <c r="G19" s="49">
        <v>1423.3301039609521</v>
      </c>
      <c r="H19" s="49"/>
      <c r="I19" s="49">
        <v>33.026866386525008</v>
      </c>
      <c r="J19" s="49">
        <v>139.17829647651601</v>
      </c>
      <c r="K19" s="49">
        <v>172.20516286304101</v>
      </c>
      <c r="L19" s="49"/>
      <c r="M19" s="49">
        <v>130.72581685280679</v>
      </c>
      <c r="N19" s="53">
        <v>302.9309797158478</v>
      </c>
      <c r="O19" s="60"/>
      <c r="Q19" s="208"/>
    </row>
    <row r="20" spans="1:17" s="33" customFormat="1" ht="17.100000000000001" customHeight="1" x14ac:dyDescent="0.25">
      <c r="A20" s="33">
        <v>10</v>
      </c>
      <c r="B20" s="75">
        <v>11</v>
      </c>
      <c r="C20" s="84" t="s">
        <v>126</v>
      </c>
      <c r="D20" s="49">
        <v>1384.5903561132391</v>
      </c>
      <c r="E20" s="49">
        <v>1384.5903561132391</v>
      </c>
      <c r="F20" s="78">
        <v>0</v>
      </c>
      <c r="G20" s="49">
        <v>1384.5903561132391</v>
      </c>
      <c r="H20" s="49"/>
      <c r="I20" s="49">
        <v>0</v>
      </c>
      <c r="J20" s="49">
        <v>0</v>
      </c>
      <c r="K20" s="49">
        <v>0</v>
      </c>
      <c r="L20" s="49"/>
      <c r="M20" s="49">
        <v>0</v>
      </c>
      <c r="N20" s="53">
        <v>0</v>
      </c>
      <c r="O20" s="60"/>
    </row>
    <row r="21" spans="1:17" s="33" customFormat="1" ht="17.100000000000001" customHeight="1" x14ac:dyDescent="0.25">
      <c r="A21" s="33">
        <v>11</v>
      </c>
      <c r="B21" s="75">
        <v>12</v>
      </c>
      <c r="C21" s="84" t="s">
        <v>127</v>
      </c>
      <c r="D21" s="49">
        <v>2279.3994872648013</v>
      </c>
      <c r="E21" s="49">
        <v>1158.706791004158</v>
      </c>
      <c r="F21" s="78">
        <v>1057.1707042246351</v>
      </c>
      <c r="G21" s="49">
        <v>2215.8774952287931</v>
      </c>
      <c r="H21" s="49"/>
      <c r="I21" s="49">
        <v>6.4251461010000005E-3</v>
      </c>
      <c r="J21" s="49">
        <v>63.51560553525001</v>
      </c>
      <c r="K21" s="49">
        <v>63.522030681351012</v>
      </c>
      <c r="L21" s="49"/>
      <c r="M21" s="49">
        <v>-3.864534279784948E-5</v>
      </c>
      <c r="N21" s="53">
        <v>63.521992036008214</v>
      </c>
      <c r="O21" s="60"/>
    </row>
    <row r="22" spans="1:17" s="33" customFormat="1" ht="17.100000000000001" customHeight="1" x14ac:dyDescent="0.25">
      <c r="A22" s="33">
        <v>12</v>
      </c>
      <c r="B22" s="75">
        <v>13</v>
      </c>
      <c r="C22" s="84" t="s">
        <v>128</v>
      </c>
      <c r="D22" s="49">
        <v>659.14263421710007</v>
      </c>
      <c r="E22" s="49">
        <v>559.5358240626</v>
      </c>
      <c r="F22" s="78">
        <v>15.4969386858</v>
      </c>
      <c r="G22" s="49">
        <v>575.03276274840005</v>
      </c>
      <c r="H22" s="49"/>
      <c r="I22" s="49">
        <v>16.193908097400001</v>
      </c>
      <c r="J22" s="49">
        <v>34.605967799700004</v>
      </c>
      <c r="K22" s="49">
        <v>50.799875897100009</v>
      </c>
      <c r="L22" s="49"/>
      <c r="M22" s="49">
        <v>33.309995571600012</v>
      </c>
      <c r="N22" s="53">
        <v>84.109871468700021</v>
      </c>
      <c r="O22" s="60"/>
    </row>
    <row r="23" spans="1:17" s="33" customFormat="1" ht="17.100000000000001" customHeight="1" x14ac:dyDescent="0.25">
      <c r="A23" s="33">
        <v>13</v>
      </c>
      <c r="B23" s="75">
        <v>14</v>
      </c>
      <c r="C23" s="84" t="s">
        <v>428</v>
      </c>
      <c r="D23" s="49">
        <v>439.28271702988206</v>
      </c>
      <c r="E23" s="49">
        <v>439.28271611904898</v>
      </c>
      <c r="F23" s="78">
        <v>0</v>
      </c>
      <c r="G23" s="49">
        <v>439.28271611904898</v>
      </c>
      <c r="H23" s="49"/>
      <c r="I23" s="49">
        <v>0</v>
      </c>
      <c r="J23" s="49">
        <v>0</v>
      </c>
      <c r="K23" s="49">
        <v>0</v>
      </c>
      <c r="L23" s="49"/>
      <c r="M23" s="49">
        <v>9.1083308007000596E-7</v>
      </c>
      <c r="N23" s="53">
        <v>9.1083308007000596E-7</v>
      </c>
      <c r="O23" s="60"/>
    </row>
    <row r="24" spans="1:17" s="33" customFormat="1" ht="17.100000000000001" customHeight="1" x14ac:dyDescent="0.25">
      <c r="A24" s="33">
        <v>14</v>
      </c>
      <c r="B24" s="75">
        <v>15</v>
      </c>
      <c r="C24" s="84" t="s">
        <v>429</v>
      </c>
      <c r="D24" s="49">
        <v>817.77899569739998</v>
      </c>
      <c r="E24" s="49">
        <v>817.77899569739998</v>
      </c>
      <c r="F24" s="78">
        <v>0</v>
      </c>
      <c r="G24" s="49">
        <v>817.77899569739998</v>
      </c>
      <c r="H24" s="49"/>
      <c r="I24" s="49">
        <v>0</v>
      </c>
      <c r="J24" s="49">
        <v>0</v>
      </c>
      <c r="K24" s="49">
        <v>0</v>
      </c>
      <c r="L24" s="49"/>
      <c r="M24" s="49">
        <v>0</v>
      </c>
      <c r="N24" s="53">
        <v>0</v>
      </c>
      <c r="O24" s="60"/>
      <c r="P24" s="53"/>
    </row>
    <row r="25" spans="1:17" s="33" customFormat="1" ht="17.100000000000001" customHeight="1" x14ac:dyDescent="0.25">
      <c r="A25" s="33">
        <v>15</v>
      </c>
      <c r="B25" s="75">
        <v>16</v>
      </c>
      <c r="C25" s="84" t="s">
        <v>131</v>
      </c>
      <c r="D25" s="49">
        <v>943.50529536449994</v>
      </c>
      <c r="E25" s="49">
        <v>692.28309566169605</v>
      </c>
      <c r="F25" s="78">
        <v>48.199898804673005</v>
      </c>
      <c r="G25" s="49">
        <v>740.48299446636906</v>
      </c>
      <c r="H25" s="49"/>
      <c r="I25" s="49">
        <v>15.379129333557003</v>
      </c>
      <c r="J25" s="49">
        <v>187.64316896219401</v>
      </c>
      <c r="K25" s="49">
        <v>203.022298295751</v>
      </c>
      <c r="L25" s="49"/>
      <c r="M25" s="49">
        <v>2.602379879590444E-6</v>
      </c>
      <c r="N25" s="53">
        <v>203.02230089813088</v>
      </c>
      <c r="O25" s="60"/>
    </row>
    <row r="26" spans="1:17" s="33" customFormat="1" ht="17.100000000000001" customHeight="1" x14ac:dyDescent="0.25">
      <c r="A26" s="33">
        <v>16</v>
      </c>
      <c r="B26" s="75">
        <v>17</v>
      </c>
      <c r="C26" s="84" t="s">
        <v>1909</v>
      </c>
      <c r="D26" s="49">
        <v>579.60102536133593</v>
      </c>
      <c r="E26" s="49">
        <v>579.60102536133604</v>
      </c>
      <c r="F26" s="78">
        <v>0</v>
      </c>
      <c r="G26" s="49">
        <v>579.60102536133604</v>
      </c>
      <c r="H26" s="49"/>
      <c r="I26" s="49">
        <v>0</v>
      </c>
      <c r="J26" s="49">
        <v>0</v>
      </c>
      <c r="K26" s="49">
        <v>0</v>
      </c>
      <c r="L26" s="49"/>
      <c r="M26" s="49">
        <v>-1.1368683772161603E-13</v>
      </c>
      <c r="N26" s="53">
        <v>-1.1368683772161603E-13</v>
      </c>
      <c r="O26" s="60"/>
    </row>
    <row r="27" spans="1:17" s="33" customFormat="1" ht="17.100000000000001" customHeight="1" x14ac:dyDescent="0.25">
      <c r="A27" s="33">
        <v>17</v>
      </c>
      <c r="B27" s="75">
        <v>18</v>
      </c>
      <c r="C27" s="84" t="s">
        <v>133</v>
      </c>
      <c r="D27" s="49">
        <v>535.52630925198901</v>
      </c>
      <c r="E27" s="49">
        <v>535.52630925198901</v>
      </c>
      <c r="F27" s="78">
        <v>0</v>
      </c>
      <c r="G27" s="49">
        <v>535.52630925198901</v>
      </c>
      <c r="H27" s="49"/>
      <c r="I27" s="49">
        <v>0</v>
      </c>
      <c r="J27" s="49">
        <v>0</v>
      </c>
      <c r="K27" s="49">
        <v>0</v>
      </c>
      <c r="L27" s="49"/>
      <c r="M27" s="49">
        <v>0</v>
      </c>
      <c r="N27" s="53">
        <v>0</v>
      </c>
      <c r="O27" s="60"/>
    </row>
    <row r="28" spans="1:17" s="33" customFormat="1" ht="17.100000000000001" customHeight="1" x14ac:dyDescent="0.25">
      <c r="A28" s="33">
        <v>18</v>
      </c>
      <c r="B28" s="75">
        <v>19</v>
      </c>
      <c r="C28" s="84" t="s">
        <v>430</v>
      </c>
      <c r="D28" s="49">
        <v>360.16310269813499</v>
      </c>
      <c r="E28" s="49">
        <v>360.16310269813499</v>
      </c>
      <c r="F28" s="78">
        <v>0</v>
      </c>
      <c r="G28" s="49">
        <v>360.16310269813499</v>
      </c>
      <c r="H28" s="49"/>
      <c r="I28" s="49">
        <v>0</v>
      </c>
      <c r="J28" s="49">
        <v>0</v>
      </c>
      <c r="K28" s="49">
        <v>0</v>
      </c>
      <c r="L28" s="49"/>
      <c r="M28" s="49">
        <v>0</v>
      </c>
      <c r="N28" s="53">
        <v>0</v>
      </c>
      <c r="O28" s="60"/>
    </row>
    <row r="29" spans="1:17" s="33" customFormat="1" ht="17.100000000000001" customHeight="1" x14ac:dyDescent="0.25">
      <c r="A29" s="33">
        <v>19</v>
      </c>
      <c r="B29" s="75">
        <v>20</v>
      </c>
      <c r="C29" s="84" t="s">
        <v>431</v>
      </c>
      <c r="D29" s="49">
        <v>367.20117708113401</v>
      </c>
      <c r="E29" s="49">
        <v>367.20117708113395</v>
      </c>
      <c r="F29" s="78">
        <v>0</v>
      </c>
      <c r="G29" s="49">
        <v>367.20117708113395</v>
      </c>
      <c r="H29" s="49"/>
      <c r="I29" s="49">
        <v>0</v>
      </c>
      <c r="J29" s="49">
        <v>0</v>
      </c>
      <c r="K29" s="49">
        <v>0</v>
      </c>
      <c r="L29" s="49"/>
      <c r="M29" s="49">
        <v>5.6843418860808015E-14</v>
      </c>
      <c r="N29" s="53">
        <v>5.6843418860808015E-14</v>
      </c>
      <c r="O29" s="60"/>
    </row>
    <row r="30" spans="1:17" s="33" customFormat="1" ht="17.100000000000001" customHeight="1" x14ac:dyDescent="0.25">
      <c r="A30" s="33">
        <v>20</v>
      </c>
      <c r="B30" s="75">
        <v>21</v>
      </c>
      <c r="C30" s="84" t="s">
        <v>432</v>
      </c>
      <c r="D30" s="49">
        <v>474.65635023602402</v>
      </c>
      <c r="E30" s="49">
        <v>474.65635023602397</v>
      </c>
      <c r="F30" s="78">
        <v>0</v>
      </c>
      <c r="G30" s="49">
        <v>474.65635023602397</v>
      </c>
      <c r="H30" s="49"/>
      <c r="I30" s="49">
        <v>0</v>
      </c>
      <c r="J30" s="49">
        <v>0</v>
      </c>
      <c r="K30" s="49">
        <v>0</v>
      </c>
      <c r="L30" s="49"/>
      <c r="M30" s="49">
        <v>5.6843418860808015E-14</v>
      </c>
      <c r="N30" s="53">
        <v>5.6843418860808015E-14</v>
      </c>
      <c r="O30" s="60"/>
    </row>
    <row r="31" spans="1:17" s="33" customFormat="1" ht="17.100000000000001" customHeight="1" x14ac:dyDescent="0.25">
      <c r="A31" s="33">
        <v>21</v>
      </c>
      <c r="B31" s="75">
        <v>22</v>
      </c>
      <c r="C31" s="84" t="s">
        <v>137</v>
      </c>
      <c r="D31" s="49">
        <v>585.39236896988109</v>
      </c>
      <c r="E31" s="49">
        <v>585.39236896988109</v>
      </c>
      <c r="F31" s="78">
        <v>0</v>
      </c>
      <c r="G31" s="49">
        <v>585.39236896988109</v>
      </c>
      <c r="H31" s="49"/>
      <c r="I31" s="49">
        <v>0</v>
      </c>
      <c r="J31" s="49">
        <v>0</v>
      </c>
      <c r="K31" s="49">
        <v>0</v>
      </c>
      <c r="L31" s="49"/>
      <c r="M31" s="49">
        <v>0</v>
      </c>
      <c r="N31" s="53">
        <v>0</v>
      </c>
      <c r="O31" s="60"/>
    </row>
    <row r="32" spans="1:17" s="33" customFormat="1" ht="17.100000000000001" customHeight="1" x14ac:dyDescent="0.25">
      <c r="A32" s="33">
        <v>22</v>
      </c>
      <c r="B32" s="75">
        <v>23</v>
      </c>
      <c r="C32" s="84" t="s">
        <v>138</v>
      </c>
      <c r="D32" s="49">
        <v>316.70014197812105</v>
      </c>
      <c r="E32" s="49">
        <v>316.70014197812105</v>
      </c>
      <c r="F32" s="78">
        <v>0</v>
      </c>
      <c r="G32" s="49">
        <v>316.70014197812105</v>
      </c>
      <c r="H32" s="49"/>
      <c r="I32" s="49">
        <v>0</v>
      </c>
      <c r="J32" s="49">
        <v>0</v>
      </c>
      <c r="K32" s="49">
        <v>0</v>
      </c>
      <c r="L32" s="49"/>
      <c r="M32" s="49">
        <v>0</v>
      </c>
      <c r="N32" s="53">
        <v>0</v>
      </c>
      <c r="O32" s="60"/>
    </row>
    <row r="33" spans="1:15" s="33" customFormat="1" ht="17.100000000000001" customHeight="1" x14ac:dyDescent="0.25">
      <c r="A33" s="33">
        <v>23</v>
      </c>
      <c r="B33" s="75">
        <v>24</v>
      </c>
      <c r="C33" s="84" t="s">
        <v>139</v>
      </c>
      <c r="D33" s="49">
        <v>574.22260125727212</v>
      </c>
      <c r="E33" s="49">
        <v>574.22260125727212</v>
      </c>
      <c r="F33" s="78">
        <v>0</v>
      </c>
      <c r="G33" s="49">
        <v>574.22260125727212</v>
      </c>
      <c r="H33" s="49"/>
      <c r="I33" s="49">
        <v>0</v>
      </c>
      <c r="J33" s="49">
        <v>0</v>
      </c>
      <c r="K33" s="49">
        <v>0</v>
      </c>
      <c r="L33" s="49"/>
      <c r="M33" s="49">
        <v>0</v>
      </c>
      <c r="N33" s="53">
        <v>0</v>
      </c>
      <c r="O33" s="60"/>
    </row>
    <row r="34" spans="1:15" s="33" customFormat="1" ht="17.100000000000001" customHeight="1" x14ac:dyDescent="0.25">
      <c r="A34" s="33">
        <v>24</v>
      </c>
      <c r="B34" s="75">
        <v>25</v>
      </c>
      <c r="C34" s="84" t="s">
        <v>555</v>
      </c>
      <c r="D34" s="49">
        <v>1710.0402261128343</v>
      </c>
      <c r="E34" s="49">
        <v>1538.4756649804744</v>
      </c>
      <c r="F34" s="78">
        <v>80.480510475848988</v>
      </c>
      <c r="G34" s="49">
        <v>1618.9561754563235</v>
      </c>
      <c r="H34" s="49"/>
      <c r="I34" s="49">
        <v>0</v>
      </c>
      <c r="J34" s="49">
        <v>20.382672921600001</v>
      </c>
      <c r="K34" s="49">
        <v>20.382672921600001</v>
      </c>
      <c r="L34" s="49"/>
      <c r="M34" s="49">
        <v>70.701377734910722</v>
      </c>
      <c r="N34" s="53">
        <v>91.084050656510726</v>
      </c>
      <c r="O34" s="60"/>
    </row>
    <row r="35" spans="1:15" s="33" customFormat="1" ht="17.100000000000001" customHeight="1" x14ac:dyDescent="0.25">
      <c r="A35" s="33">
        <v>25</v>
      </c>
      <c r="B35" s="75">
        <v>26</v>
      </c>
      <c r="C35" s="84" t="s">
        <v>556</v>
      </c>
      <c r="D35" s="49">
        <v>1493.9716429605</v>
      </c>
      <c r="E35" s="49">
        <v>1127.8593184567171</v>
      </c>
      <c r="F35" s="78">
        <v>45.704902372040998</v>
      </c>
      <c r="G35" s="49">
        <v>1173.5642208287582</v>
      </c>
      <c r="H35" s="49"/>
      <c r="I35" s="49">
        <v>48.844851584594998</v>
      </c>
      <c r="J35" s="49">
        <v>137.85677564300403</v>
      </c>
      <c r="K35" s="49">
        <v>186.70162722759903</v>
      </c>
      <c r="L35" s="49"/>
      <c r="M35" s="49">
        <v>133.70579490414286</v>
      </c>
      <c r="N35" s="53">
        <v>320.4074221317419</v>
      </c>
      <c r="O35" s="60"/>
    </row>
    <row r="36" spans="1:15" s="33" customFormat="1" ht="17.100000000000001" customHeight="1" x14ac:dyDescent="0.25">
      <c r="A36" s="33">
        <v>26</v>
      </c>
      <c r="B36" s="75">
        <v>27</v>
      </c>
      <c r="C36" s="84" t="s">
        <v>142</v>
      </c>
      <c r="D36" s="49">
        <v>1586.6276521476809</v>
      </c>
      <c r="E36" s="49">
        <v>1490.267757741708</v>
      </c>
      <c r="F36" s="78">
        <v>32.120059268384999</v>
      </c>
      <c r="G36" s="49">
        <v>1522.3878170100929</v>
      </c>
      <c r="H36" s="49"/>
      <c r="I36" s="49">
        <v>0</v>
      </c>
      <c r="J36" s="49">
        <v>32.119775869203004</v>
      </c>
      <c r="K36" s="49">
        <v>32.119775869203004</v>
      </c>
      <c r="L36" s="49"/>
      <c r="M36" s="49">
        <v>32.120059268384985</v>
      </c>
      <c r="N36" s="53">
        <v>64.239835137587988</v>
      </c>
      <c r="O36" s="60"/>
    </row>
    <row r="37" spans="1:15" s="33" customFormat="1" ht="17.100000000000001" customHeight="1" x14ac:dyDescent="0.25">
      <c r="A37" s="33">
        <v>27</v>
      </c>
      <c r="B37" s="75">
        <v>28</v>
      </c>
      <c r="C37" s="84" t="s">
        <v>557</v>
      </c>
      <c r="D37" s="49">
        <v>4342.8777847154697</v>
      </c>
      <c r="E37" s="49">
        <v>4219.9178067908733</v>
      </c>
      <c r="F37" s="78">
        <v>52.709105608269006</v>
      </c>
      <c r="G37" s="49">
        <v>4272.6269123991424</v>
      </c>
      <c r="H37" s="49"/>
      <c r="I37" s="49">
        <v>0</v>
      </c>
      <c r="J37" s="49">
        <v>23.363077372898999</v>
      </c>
      <c r="K37" s="49">
        <v>23.363077372898999</v>
      </c>
      <c r="L37" s="49"/>
      <c r="M37" s="49">
        <v>46.887794943428332</v>
      </c>
      <c r="N37" s="53">
        <v>70.250872316327332</v>
      </c>
      <c r="O37" s="60"/>
    </row>
    <row r="38" spans="1:15" s="33" customFormat="1" ht="17.100000000000001" customHeight="1" x14ac:dyDescent="0.25">
      <c r="A38" s="33">
        <v>28</v>
      </c>
      <c r="B38" s="75">
        <v>29</v>
      </c>
      <c r="C38" s="84" t="s">
        <v>433</v>
      </c>
      <c r="D38" s="49">
        <v>580.67187948825006</v>
      </c>
      <c r="E38" s="49">
        <v>575.15503153901102</v>
      </c>
      <c r="F38" s="78">
        <v>5.5168479492389997</v>
      </c>
      <c r="G38" s="49">
        <v>580.67187948825006</v>
      </c>
      <c r="H38" s="49"/>
      <c r="I38" s="49">
        <v>0</v>
      </c>
      <c r="J38" s="49">
        <v>0</v>
      </c>
      <c r="K38" s="49">
        <v>0</v>
      </c>
      <c r="L38" s="49"/>
      <c r="M38" s="49">
        <v>0</v>
      </c>
      <c r="N38" s="53">
        <v>0</v>
      </c>
      <c r="O38" s="60"/>
    </row>
    <row r="39" spans="1:15" s="33" customFormat="1" ht="17.100000000000001" customHeight="1" x14ac:dyDescent="0.25">
      <c r="A39" s="33">
        <v>29</v>
      </c>
      <c r="B39" s="75">
        <v>30</v>
      </c>
      <c r="C39" s="81" t="s">
        <v>558</v>
      </c>
      <c r="D39" s="49">
        <v>1713.5472684794972</v>
      </c>
      <c r="E39" s="49">
        <v>1616.6874149772059</v>
      </c>
      <c r="F39" s="78">
        <v>42.26504604019501</v>
      </c>
      <c r="G39" s="49">
        <v>1658.952461017401</v>
      </c>
      <c r="H39" s="49"/>
      <c r="I39" s="49">
        <v>0</v>
      </c>
      <c r="J39" s="49">
        <v>12.329761942377001</v>
      </c>
      <c r="K39" s="49">
        <v>12.329761942377001</v>
      </c>
      <c r="L39" s="49"/>
      <c r="M39" s="49">
        <v>42.265045519719237</v>
      </c>
      <c r="N39" s="53">
        <v>54.594807462096242</v>
      </c>
      <c r="O39" s="60"/>
    </row>
    <row r="40" spans="1:15" s="33" customFormat="1" ht="17.100000000000001" customHeight="1" x14ac:dyDescent="0.25">
      <c r="A40" s="33">
        <v>30</v>
      </c>
      <c r="B40" s="75">
        <v>31</v>
      </c>
      <c r="C40" s="84" t="s">
        <v>559</v>
      </c>
      <c r="D40" s="49">
        <v>3585.1866293994303</v>
      </c>
      <c r="E40" s="49">
        <v>3103.4404883332622</v>
      </c>
      <c r="F40" s="190">
        <v>179.25933127479303</v>
      </c>
      <c r="G40" s="49">
        <v>3282.6998196080553</v>
      </c>
      <c r="H40" s="49"/>
      <c r="I40" s="49">
        <v>56.956108964370003</v>
      </c>
      <c r="J40" s="49">
        <v>123.227478646701</v>
      </c>
      <c r="K40" s="49">
        <v>180.183587611071</v>
      </c>
      <c r="L40" s="49"/>
      <c r="M40" s="49">
        <v>122.30322218030398</v>
      </c>
      <c r="N40" s="53">
        <v>302.48680979137498</v>
      </c>
      <c r="O40" s="60"/>
    </row>
    <row r="41" spans="1:15" s="33" customFormat="1" ht="17.100000000000001" customHeight="1" x14ac:dyDescent="0.25">
      <c r="A41" s="33">
        <v>31</v>
      </c>
      <c r="B41" s="75">
        <v>32</v>
      </c>
      <c r="C41" s="84" t="s">
        <v>434</v>
      </c>
      <c r="D41" s="49">
        <v>836.664425068725</v>
      </c>
      <c r="E41" s="49">
        <v>836.66442506872522</v>
      </c>
      <c r="F41" s="78">
        <v>0</v>
      </c>
      <c r="G41" s="49">
        <v>836.66442506872522</v>
      </c>
      <c r="H41" s="49"/>
      <c r="I41" s="49">
        <v>0</v>
      </c>
      <c r="J41" s="49">
        <v>0</v>
      </c>
      <c r="K41" s="49">
        <v>0</v>
      </c>
      <c r="L41" s="49"/>
      <c r="M41" s="49">
        <v>-2.2737367544323206E-13</v>
      </c>
      <c r="N41" s="53">
        <v>-2.2737367544323206E-13</v>
      </c>
      <c r="O41" s="60"/>
    </row>
    <row r="42" spans="1:15" s="33" customFormat="1" ht="17.100000000000001" customHeight="1" x14ac:dyDescent="0.25">
      <c r="A42" s="33">
        <v>32</v>
      </c>
      <c r="B42" s="75">
        <v>33</v>
      </c>
      <c r="C42" s="84" t="s">
        <v>560</v>
      </c>
      <c r="D42" s="49">
        <v>1009.63707351375</v>
      </c>
      <c r="E42" s="49">
        <v>952.21948203171883</v>
      </c>
      <c r="F42" s="78">
        <v>48.699455052566989</v>
      </c>
      <c r="G42" s="49">
        <v>1000.9189370842859</v>
      </c>
      <c r="H42" s="49"/>
      <c r="I42" s="49">
        <v>0</v>
      </c>
      <c r="J42" s="49">
        <v>5.812091993928</v>
      </c>
      <c r="K42" s="49">
        <v>5.812091993928</v>
      </c>
      <c r="L42" s="49"/>
      <c r="M42" s="49">
        <v>2.9060444355361525</v>
      </c>
      <c r="N42" s="53">
        <v>8.7181364294641526</v>
      </c>
      <c r="O42" s="60"/>
    </row>
    <row r="43" spans="1:15" s="33" customFormat="1" ht="17.100000000000001" customHeight="1" x14ac:dyDescent="0.25">
      <c r="A43" s="33">
        <v>33</v>
      </c>
      <c r="B43" s="92">
        <v>34</v>
      </c>
      <c r="C43" s="93" t="s">
        <v>1910</v>
      </c>
      <c r="D43" s="94">
        <v>943.29655247922585</v>
      </c>
      <c r="E43" s="94">
        <v>943.29655247922631</v>
      </c>
      <c r="F43" s="95">
        <v>0</v>
      </c>
      <c r="G43" s="94">
        <v>943.29655247922631</v>
      </c>
      <c r="H43" s="94"/>
      <c r="I43" s="94">
        <v>0</v>
      </c>
      <c r="J43" s="94">
        <v>0</v>
      </c>
      <c r="K43" s="94">
        <v>0</v>
      </c>
      <c r="L43" s="94"/>
      <c r="M43" s="94">
        <v>-4.5474735088646412E-13</v>
      </c>
      <c r="N43" s="99">
        <v>-4.5474735088646412E-13</v>
      </c>
      <c r="O43" s="60"/>
    </row>
    <row r="44" spans="1:15" s="33" customFormat="1" ht="17.100000000000001" customHeight="1" x14ac:dyDescent="0.25">
      <c r="A44" s="33">
        <v>34</v>
      </c>
      <c r="B44" s="75">
        <v>35</v>
      </c>
      <c r="C44" s="84" t="s">
        <v>435</v>
      </c>
      <c r="D44" s="49">
        <v>526.94894050124697</v>
      </c>
      <c r="E44" s="49">
        <v>526.94894050124708</v>
      </c>
      <c r="F44" s="78">
        <v>0</v>
      </c>
      <c r="G44" s="49">
        <v>526.94894050124708</v>
      </c>
      <c r="H44" s="49"/>
      <c r="I44" s="49">
        <v>0</v>
      </c>
      <c r="J44" s="49">
        <v>0</v>
      </c>
      <c r="K44" s="49">
        <v>0</v>
      </c>
      <c r="L44" s="49"/>
      <c r="M44" s="49">
        <v>-1.1368683772161603E-13</v>
      </c>
      <c r="N44" s="53">
        <v>-1.1368683772161603E-13</v>
      </c>
      <c r="O44" s="60"/>
    </row>
    <row r="45" spans="1:15" s="33" customFormat="1" ht="17.100000000000001" customHeight="1" x14ac:dyDescent="0.25">
      <c r="A45" s="33">
        <v>35</v>
      </c>
      <c r="B45" s="75">
        <v>36</v>
      </c>
      <c r="C45" s="84" t="s">
        <v>151</v>
      </c>
      <c r="D45" s="49">
        <v>111.75034955752798</v>
      </c>
      <c r="E45" s="49">
        <v>105.87313885945498</v>
      </c>
      <c r="F45" s="78">
        <v>5.8772103077160001</v>
      </c>
      <c r="G45" s="49">
        <v>111.75034916717098</v>
      </c>
      <c r="H45" s="49"/>
      <c r="I45" s="49">
        <v>0</v>
      </c>
      <c r="J45" s="49">
        <v>0</v>
      </c>
      <c r="K45" s="49">
        <v>0</v>
      </c>
      <c r="L45" s="49"/>
      <c r="M45" s="49">
        <v>3.9035700183376321E-7</v>
      </c>
      <c r="N45" s="53">
        <v>3.9035700183376321E-7</v>
      </c>
      <c r="O45" s="60"/>
    </row>
    <row r="46" spans="1:15" s="33" customFormat="1" ht="17.100000000000001" customHeight="1" x14ac:dyDescent="0.25">
      <c r="A46" s="33">
        <v>36</v>
      </c>
      <c r="B46" s="75">
        <v>37</v>
      </c>
      <c r="C46" s="84" t="s">
        <v>152</v>
      </c>
      <c r="D46" s="49">
        <v>2253.332616444492</v>
      </c>
      <c r="E46" s="49">
        <v>2253.332616444492</v>
      </c>
      <c r="F46" s="78">
        <v>0</v>
      </c>
      <c r="G46" s="49">
        <v>2253.332616444492</v>
      </c>
      <c r="H46" s="49"/>
      <c r="I46" s="49">
        <v>0</v>
      </c>
      <c r="J46" s="49">
        <v>0</v>
      </c>
      <c r="K46" s="49">
        <v>0</v>
      </c>
      <c r="L46" s="49"/>
      <c r="M46" s="49">
        <v>0</v>
      </c>
      <c r="N46" s="53">
        <v>0</v>
      </c>
      <c r="O46" s="60"/>
    </row>
    <row r="47" spans="1:15" s="33" customFormat="1" ht="17.100000000000001" customHeight="1" x14ac:dyDescent="0.25">
      <c r="A47" s="33">
        <v>37</v>
      </c>
      <c r="B47" s="75">
        <v>38</v>
      </c>
      <c r="C47" s="84" t="s">
        <v>561</v>
      </c>
      <c r="D47" s="49">
        <v>1480.9943676263999</v>
      </c>
      <c r="E47" s="49">
        <v>1221.9218952967619</v>
      </c>
      <c r="F47" s="78">
        <v>67.88454978208199</v>
      </c>
      <c r="G47" s="49">
        <v>1289.8064450788438</v>
      </c>
      <c r="H47" s="49"/>
      <c r="I47" s="49">
        <v>30.825843126309</v>
      </c>
      <c r="J47" s="49">
        <v>61.651686252617999</v>
      </c>
      <c r="K47" s="49">
        <v>92.477529378927002</v>
      </c>
      <c r="L47" s="49"/>
      <c r="M47" s="49">
        <v>98.710393168629125</v>
      </c>
      <c r="N47" s="53">
        <v>191.18792254755613</v>
      </c>
      <c r="O47" s="60"/>
    </row>
    <row r="48" spans="1:15" s="33" customFormat="1" ht="17.100000000000001" customHeight="1" x14ac:dyDescent="0.25">
      <c r="A48" s="33">
        <v>38</v>
      </c>
      <c r="B48" s="75">
        <v>39</v>
      </c>
      <c r="C48" s="84" t="s">
        <v>436</v>
      </c>
      <c r="D48" s="49">
        <v>854.52437046629416</v>
      </c>
      <c r="E48" s="49">
        <v>742.53525501602701</v>
      </c>
      <c r="F48" s="78">
        <v>42.726219004755009</v>
      </c>
      <c r="G48" s="49">
        <v>785.26147402078198</v>
      </c>
      <c r="H48" s="49"/>
      <c r="I48" s="49">
        <v>0</v>
      </c>
      <c r="J48" s="49">
        <v>34.631450825136</v>
      </c>
      <c r="K48" s="49">
        <v>34.631450825136</v>
      </c>
      <c r="L48" s="49"/>
      <c r="M48" s="49">
        <v>34.631445620376184</v>
      </c>
      <c r="N48" s="53">
        <v>69.262896445512183</v>
      </c>
      <c r="O48" s="60"/>
    </row>
    <row r="49" spans="1:15" s="33" customFormat="1" ht="17.100000000000001" customHeight="1" x14ac:dyDescent="0.25">
      <c r="A49" s="33">
        <v>39</v>
      </c>
      <c r="B49" s="75">
        <v>40</v>
      </c>
      <c r="C49" s="84" t="s">
        <v>562</v>
      </c>
      <c r="D49" s="49">
        <v>192.61007676507302</v>
      </c>
      <c r="E49" s="49">
        <v>151.616597442981</v>
      </c>
      <c r="F49" s="78">
        <v>16.789544345013002</v>
      </c>
      <c r="G49" s="49">
        <v>168.40614178799402</v>
      </c>
      <c r="H49" s="49"/>
      <c r="I49" s="49">
        <v>2.471463240411</v>
      </c>
      <c r="J49" s="49">
        <v>19.261006934829002</v>
      </c>
      <c r="K49" s="49">
        <v>21.732470175240003</v>
      </c>
      <c r="L49" s="49"/>
      <c r="M49" s="49">
        <v>2.471464801838998</v>
      </c>
      <c r="N49" s="53">
        <v>24.203934977079001</v>
      </c>
      <c r="O49" s="60"/>
    </row>
    <row r="50" spans="1:15" s="33" customFormat="1" ht="17.100000000000001" customHeight="1" x14ac:dyDescent="0.25">
      <c r="A50" s="33">
        <v>40</v>
      </c>
      <c r="B50" s="75">
        <v>41</v>
      </c>
      <c r="C50" s="81" t="s">
        <v>563</v>
      </c>
      <c r="D50" s="49">
        <v>3217.9004916377221</v>
      </c>
      <c r="E50" s="49">
        <v>2858.5200837411248</v>
      </c>
      <c r="F50" s="78">
        <v>160.89502433466004</v>
      </c>
      <c r="G50" s="49">
        <v>3019.4151080757847</v>
      </c>
      <c r="H50" s="49"/>
      <c r="I50" s="49">
        <v>0</v>
      </c>
      <c r="J50" s="49">
        <v>37.59035506347</v>
      </c>
      <c r="K50" s="49">
        <v>37.59035506347</v>
      </c>
      <c r="L50" s="49"/>
      <c r="M50" s="49">
        <v>160.89502849846741</v>
      </c>
      <c r="N50" s="53">
        <v>198.4853835619374</v>
      </c>
      <c r="O50" s="60"/>
    </row>
    <row r="51" spans="1:15" s="33" customFormat="1" ht="17.100000000000001" customHeight="1" x14ac:dyDescent="0.25">
      <c r="A51" s="33">
        <v>41</v>
      </c>
      <c r="B51" s="75">
        <v>42</v>
      </c>
      <c r="C51" s="81" t="s">
        <v>578</v>
      </c>
      <c r="D51" s="49">
        <v>1397.4462361455751</v>
      </c>
      <c r="E51" s="49">
        <v>866.71336642149606</v>
      </c>
      <c r="F51" s="78">
        <v>72.226113868458</v>
      </c>
      <c r="G51" s="49">
        <v>938.93948028995408</v>
      </c>
      <c r="H51" s="49"/>
      <c r="I51" s="49">
        <v>47.076041483823005</v>
      </c>
      <c r="J51" s="49">
        <v>144.452227736916</v>
      </c>
      <c r="K51" s="49">
        <v>191.52826922073899</v>
      </c>
      <c r="L51" s="49"/>
      <c r="M51" s="49">
        <v>266.97848663488202</v>
      </c>
      <c r="N51" s="53">
        <v>458.50675585562101</v>
      </c>
      <c r="O51" s="60"/>
    </row>
    <row r="52" spans="1:15" s="33" customFormat="1" ht="17.100000000000001" customHeight="1" x14ac:dyDescent="0.25">
      <c r="A52" s="33">
        <v>42</v>
      </c>
      <c r="B52" s="75">
        <v>43</v>
      </c>
      <c r="C52" s="84" t="s">
        <v>1931</v>
      </c>
      <c r="D52" s="49">
        <v>569.26747078532105</v>
      </c>
      <c r="E52" s="49">
        <v>496.83053017580409</v>
      </c>
      <c r="F52" s="78">
        <v>28.463373675891006</v>
      </c>
      <c r="G52" s="49">
        <v>525.29390385169506</v>
      </c>
      <c r="H52" s="49"/>
      <c r="I52" s="49">
        <v>7.6140444449520004</v>
      </c>
      <c r="J52" s="49">
        <v>15.510195990233999</v>
      </c>
      <c r="K52" s="49">
        <v>23.124240435186</v>
      </c>
      <c r="L52" s="49"/>
      <c r="M52" s="49">
        <v>20.849326498439989</v>
      </c>
      <c r="N52" s="53">
        <v>43.973566933625989</v>
      </c>
      <c r="O52" s="60"/>
    </row>
    <row r="53" spans="1:15" s="33" customFormat="1" ht="17.100000000000001" customHeight="1" x14ac:dyDescent="0.25">
      <c r="A53" s="33">
        <v>43</v>
      </c>
      <c r="B53" s="75">
        <v>44</v>
      </c>
      <c r="C53" s="84" t="s">
        <v>159</v>
      </c>
      <c r="D53" s="49">
        <v>286.22276429999999</v>
      </c>
      <c r="E53" s="49">
        <v>271.91162608500002</v>
      </c>
      <c r="F53" s="78">
        <v>14.311138215000001</v>
      </c>
      <c r="G53" s="49">
        <v>286.22276430000005</v>
      </c>
      <c r="H53" s="49"/>
      <c r="I53" s="49">
        <v>0</v>
      </c>
      <c r="J53" s="49">
        <v>0</v>
      </c>
      <c r="K53" s="49">
        <v>0</v>
      </c>
      <c r="L53" s="49"/>
      <c r="M53" s="49">
        <v>-5.6843418860808015E-14</v>
      </c>
      <c r="N53" s="53">
        <v>-5.6843418860808015E-14</v>
      </c>
      <c r="O53" s="60"/>
    </row>
    <row r="54" spans="1:15" s="33" customFormat="1" ht="17.100000000000001" customHeight="1" x14ac:dyDescent="0.25">
      <c r="A54" s="33">
        <v>44</v>
      </c>
      <c r="B54" s="75">
        <v>45</v>
      </c>
      <c r="C54" s="81" t="s">
        <v>564</v>
      </c>
      <c r="D54" s="49">
        <v>745.49808364340117</v>
      </c>
      <c r="E54" s="49">
        <v>613.17675424866286</v>
      </c>
      <c r="F54" s="78">
        <v>37.274903928438007</v>
      </c>
      <c r="G54" s="49">
        <v>650.45165817710085</v>
      </c>
      <c r="H54" s="49"/>
      <c r="I54" s="49">
        <v>1.752643595736</v>
      </c>
      <c r="J54" s="49">
        <v>57.771520366791009</v>
      </c>
      <c r="K54" s="49">
        <v>59.524163962527012</v>
      </c>
      <c r="L54" s="49"/>
      <c r="M54" s="49">
        <v>35.522261503773308</v>
      </c>
      <c r="N54" s="53">
        <v>95.04642546630032</v>
      </c>
      <c r="O54" s="60"/>
    </row>
    <row r="55" spans="1:15" s="33" customFormat="1" ht="17.100000000000001" customHeight="1" x14ac:dyDescent="0.25">
      <c r="A55" s="33">
        <v>45</v>
      </c>
      <c r="B55" s="75">
        <v>46</v>
      </c>
      <c r="C55" s="81" t="s">
        <v>161</v>
      </c>
      <c r="D55" s="49">
        <v>278.47581149404505</v>
      </c>
      <c r="E55" s="49">
        <v>264.55201555193401</v>
      </c>
      <c r="F55" s="78">
        <v>13.923795942110999</v>
      </c>
      <c r="G55" s="49">
        <v>278.47581149404499</v>
      </c>
      <c r="H55" s="49"/>
      <c r="I55" s="49">
        <v>0</v>
      </c>
      <c r="J55" s="49">
        <v>0</v>
      </c>
      <c r="K55" s="49">
        <v>0</v>
      </c>
      <c r="L55" s="49"/>
      <c r="M55" s="49">
        <v>5.6843418860808015E-14</v>
      </c>
      <c r="N55" s="53">
        <v>5.6843418860808015E-14</v>
      </c>
      <c r="O55" s="60"/>
    </row>
    <row r="56" spans="1:15" s="33" customFormat="1" ht="17.100000000000001" customHeight="1" x14ac:dyDescent="0.25">
      <c r="A56" s="33">
        <v>46</v>
      </c>
      <c r="B56" s="75">
        <v>47</v>
      </c>
      <c r="C56" s="81" t="s">
        <v>565</v>
      </c>
      <c r="D56" s="49">
        <v>582.92166263169304</v>
      </c>
      <c r="E56" s="49">
        <v>525.627492924732</v>
      </c>
      <c r="F56" s="78">
        <v>47.477687998620006</v>
      </c>
      <c r="G56" s="49">
        <v>573.10518092335201</v>
      </c>
      <c r="H56" s="49"/>
      <c r="I56" s="49">
        <v>0</v>
      </c>
      <c r="J56" s="49">
        <v>9.8164757228670005</v>
      </c>
      <c r="K56" s="49">
        <v>9.8164757228670005</v>
      </c>
      <c r="L56" s="49"/>
      <c r="M56" s="49">
        <v>5.9854740293019404E-6</v>
      </c>
      <c r="N56" s="53">
        <v>9.8164817083410298</v>
      </c>
      <c r="O56" s="60"/>
    </row>
    <row r="57" spans="1:15" s="33" customFormat="1" ht="17.100000000000001" customHeight="1" x14ac:dyDescent="0.25">
      <c r="A57" s="33">
        <v>47</v>
      </c>
      <c r="B57" s="75">
        <v>48</v>
      </c>
      <c r="C57" s="81" t="s">
        <v>163</v>
      </c>
      <c r="D57" s="49">
        <v>728.69065418160005</v>
      </c>
      <c r="E57" s="49">
        <v>490.29697985400009</v>
      </c>
      <c r="F57" s="78">
        <v>14.055252695550003</v>
      </c>
      <c r="G57" s="49">
        <v>504.35223254955008</v>
      </c>
      <c r="H57" s="49"/>
      <c r="I57" s="49">
        <v>19.568229474420001</v>
      </c>
      <c r="J57" s="49">
        <v>67.246964339940007</v>
      </c>
      <c r="K57" s="49">
        <v>86.815193814360015</v>
      </c>
      <c r="L57" s="49"/>
      <c r="M57" s="49">
        <v>137.52322781768996</v>
      </c>
      <c r="N57" s="53">
        <v>224.33842163204997</v>
      </c>
      <c r="O57" s="60"/>
    </row>
    <row r="58" spans="1:15" s="33" customFormat="1" ht="17.100000000000001" customHeight="1" x14ac:dyDescent="0.25">
      <c r="A58" s="33">
        <v>48</v>
      </c>
      <c r="B58" s="75">
        <v>49</v>
      </c>
      <c r="C58" s="84" t="s">
        <v>164</v>
      </c>
      <c r="D58" s="49">
        <v>1650.6373160127182</v>
      </c>
      <c r="E58" s="49">
        <v>1237.9779848625749</v>
      </c>
      <c r="F58" s="78">
        <v>82.531865657505008</v>
      </c>
      <c r="G58" s="49">
        <v>1320.5098505200799</v>
      </c>
      <c r="H58" s="49"/>
      <c r="I58" s="49">
        <v>0</v>
      </c>
      <c r="J58" s="49">
        <v>165.06373131501002</v>
      </c>
      <c r="K58" s="49">
        <v>165.06373131501002</v>
      </c>
      <c r="L58" s="49"/>
      <c r="M58" s="49">
        <v>165.06373417762828</v>
      </c>
      <c r="N58" s="53">
        <v>330.12746549263829</v>
      </c>
      <c r="O58" s="60"/>
    </row>
    <row r="59" spans="1:15" s="33" customFormat="1" ht="17.100000000000001" customHeight="1" x14ac:dyDescent="0.25">
      <c r="A59" s="33">
        <v>49</v>
      </c>
      <c r="B59" s="75">
        <v>50</v>
      </c>
      <c r="C59" s="84" t="s">
        <v>1932</v>
      </c>
      <c r="D59" s="49">
        <v>1983.9538864231351</v>
      </c>
      <c r="E59" s="49">
        <v>1456.2264893564188</v>
      </c>
      <c r="F59" s="78">
        <v>83.172234345056978</v>
      </c>
      <c r="G59" s="49">
        <v>1539.3987237014758</v>
      </c>
      <c r="H59" s="49"/>
      <c r="I59" s="49">
        <v>16.025459943569999</v>
      </c>
      <c r="J59" s="49">
        <v>198.39538792665903</v>
      </c>
      <c r="K59" s="49">
        <v>214.42084787022901</v>
      </c>
      <c r="L59" s="49"/>
      <c r="M59" s="49">
        <v>230.13431485143036</v>
      </c>
      <c r="N59" s="53">
        <v>444.55516272165937</v>
      </c>
      <c r="O59" s="60"/>
    </row>
    <row r="60" spans="1:15" s="33" customFormat="1" ht="17.100000000000001" customHeight="1" x14ac:dyDescent="0.25">
      <c r="A60" s="33">
        <v>50</v>
      </c>
      <c r="B60" s="75">
        <v>51</v>
      </c>
      <c r="C60" s="84" t="s">
        <v>616</v>
      </c>
      <c r="D60" s="49">
        <v>372.45696259638902</v>
      </c>
      <c r="E60" s="49">
        <v>255.57058306573205</v>
      </c>
      <c r="F60" s="78">
        <v>25.666388089848002</v>
      </c>
      <c r="G60" s="49">
        <v>281.23697115558008</v>
      </c>
      <c r="H60" s="49"/>
      <c r="I60" s="49">
        <v>12.289015307646</v>
      </c>
      <c r="J60" s="49">
        <v>37.955403657731992</v>
      </c>
      <c r="K60" s="49">
        <v>50.244418965377989</v>
      </c>
      <c r="L60" s="49"/>
      <c r="M60" s="49">
        <v>40.975572475430951</v>
      </c>
      <c r="N60" s="53">
        <v>91.21999144080894</v>
      </c>
      <c r="O60" s="60"/>
    </row>
    <row r="61" spans="1:15" s="33" customFormat="1" ht="17.100000000000001" customHeight="1" x14ac:dyDescent="0.25">
      <c r="A61" s="33">
        <v>51</v>
      </c>
      <c r="B61" s="75">
        <v>52</v>
      </c>
      <c r="C61" s="84" t="s">
        <v>566</v>
      </c>
      <c r="D61" s="49">
        <v>358.03704593834095</v>
      </c>
      <c r="E61" s="49">
        <v>281.15115077877306</v>
      </c>
      <c r="F61" s="78">
        <v>13.116906293237996</v>
      </c>
      <c r="G61" s="49">
        <v>294.26805707201106</v>
      </c>
      <c r="H61" s="49"/>
      <c r="I61" s="49">
        <v>4.8046874046269998</v>
      </c>
      <c r="J61" s="49">
        <v>35.843187005373004</v>
      </c>
      <c r="K61" s="49">
        <v>40.64787441</v>
      </c>
      <c r="L61" s="49"/>
      <c r="M61" s="49">
        <v>23.121114456329892</v>
      </c>
      <c r="N61" s="53">
        <v>63.768988866329892</v>
      </c>
      <c r="O61" s="60"/>
    </row>
    <row r="62" spans="1:15" s="33" customFormat="1" ht="17.100000000000001" customHeight="1" x14ac:dyDescent="0.25">
      <c r="A62" s="33">
        <v>52</v>
      </c>
      <c r="B62" s="75">
        <v>53</v>
      </c>
      <c r="C62" s="84" t="s">
        <v>567</v>
      </c>
      <c r="D62" s="49">
        <v>216.899949486297</v>
      </c>
      <c r="E62" s="49">
        <v>163.22122935954002</v>
      </c>
      <c r="F62" s="78">
        <v>13.792214664789002</v>
      </c>
      <c r="G62" s="49">
        <v>177.01344402432903</v>
      </c>
      <c r="H62" s="49"/>
      <c r="I62" s="49">
        <v>7.9200644247450009</v>
      </c>
      <c r="J62" s="49">
        <v>21.712279349772</v>
      </c>
      <c r="K62" s="49">
        <v>29.632343774517</v>
      </c>
      <c r="L62" s="49"/>
      <c r="M62" s="49">
        <v>10.254161687450971</v>
      </c>
      <c r="N62" s="53">
        <v>39.886505461967971</v>
      </c>
      <c r="O62" s="60"/>
    </row>
    <row r="63" spans="1:15" s="33" customFormat="1" ht="17.100000000000001" customHeight="1" x14ac:dyDescent="0.25">
      <c r="A63" s="33">
        <v>53</v>
      </c>
      <c r="B63" s="75">
        <v>54</v>
      </c>
      <c r="C63" s="84" t="s">
        <v>437</v>
      </c>
      <c r="D63" s="49">
        <v>338.16131768169311</v>
      </c>
      <c r="E63" s="49">
        <v>252.45109610688002</v>
      </c>
      <c r="F63" s="78">
        <v>32.141613871091998</v>
      </c>
      <c r="G63" s="49">
        <v>284.59270997797199</v>
      </c>
      <c r="H63" s="49"/>
      <c r="I63" s="49">
        <v>2.3157903001199998</v>
      </c>
      <c r="J63" s="49">
        <v>34.457403910974001</v>
      </c>
      <c r="K63" s="49">
        <v>36.773194211094001</v>
      </c>
      <c r="L63" s="49"/>
      <c r="M63" s="49">
        <v>16.795413492627112</v>
      </c>
      <c r="N63" s="53">
        <v>53.568607703721113</v>
      </c>
      <c r="O63" s="60"/>
    </row>
    <row r="64" spans="1:15" s="33" customFormat="1" ht="17.100000000000001" customHeight="1" x14ac:dyDescent="0.25">
      <c r="A64" s="33">
        <v>54</v>
      </c>
      <c r="B64" s="75">
        <v>55</v>
      </c>
      <c r="C64" s="84" t="s">
        <v>170</v>
      </c>
      <c r="D64" s="49">
        <v>275.57677084380299</v>
      </c>
      <c r="E64" s="49">
        <v>234.24021742416897</v>
      </c>
      <c r="F64" s="78">
        <v>27.557678424605999</v>
      </c>
      <c r="G64" s="49">
        <v>261.797895848775</v>
      </c>
      <c r="H64" s="49"/>
      <c r="I64" s="49">
        <v>0</v>
      </c>
      <c r="J64" s="49">
        <v>13.778874995028001</v>
      </c>
      <c r="K64" s="49">
        <v>13.778874995028001</v>
      </c>
      <c r="L64" s="49"/>
      <c r="M64" s="49">
        <v>0</v>
      </c>
      <c r="N64" s="53">
        <v>13.778874995028001</v>
      </c>
      <c r="O64" s="60"/>
    </row>
    <row r="65" spans="1:15" s="33" customFormat="1" ht="17.100000000000001" customHeight="1" x14ac:dyDescent="0.25">
      <c r="A65" s="33">
        <v>55</v>
      </c>
      <c r="B65" s="75">
        <v>57</v>
      </c>
      <c r="C65" s="84" t="s">
        <v>171</v>
      </c>
      <c r="D65" s="49">
        <v>179.02562297746505</v>
      </c>
      <c r="E65" s="49">
        <v>75.379209784295995</v>
      </c>
      <c r="F65" s="78">
        <v>18.844802446074002</v>
      </c>
      <c r="G65" s="49">
        <v>94.224012230369993</v>
      </c>
      <c r="H65" s="49"/>
      <c r="I65" s="49">
        <v>0</v>
      </c>
      <c r="J65" s="49">
        <v>18.844802446074002</v>
      </c>
      <c r="K65" s="49">
        <v>18.844802446074002</v>
      </c>
      <c r="L65" s="49"/>
      <c r="M65" s="49">
        <v>65.956808301021056</v>
      </c>
      <c r="N65" s="53">
        <v>84.801610747095054</v>
      </c>
      <c r="O65" s="60"/>
    </row>
    <row r="66" spans="1:15" s="33" customFormat="1" ht="17.100000000000001" customHeight="1" x14ac:dyDescent="0.25">
      <c r="A66" s="33">
        <v>56</v>
      </c>
      <c r="B66" s="75">
        <v>58</v>
      </c>
      <c r="C66" s="84" t="s">
        <v>568</v>
      </c>
      <c r="D66" s="49">
        <v>1014.672629628768</v>
      </c>
      <c r="E66" s="49">
        <v>905.0168602642201</v>
      </c>
      <c r="F66" s="78">
        <v>50.596910946021005</v>
      </c>
      <c r="G66" s="49">
        <v>955.61377121024111</v>
      </c>
      <c r="H66" s="49"/>
      <c r="I66" s="49">
        <v>5.2768297912440003</v>
      </c>
      <c r="J66" s="49">
        <v>8.4619476026250009</v>
      </c>
      <c r="K66" s="49">
        <v>13.738777393869</v>
      </c>
      <c r="L66" s="49"/>
      <c r="M66" s="49">
        <v>45.320081024657938</v>
      </c>
      <c r="N66" s="53">
        <v>59.058858418526938</v>
      </c>
      <c r="O66" s="60"/>
    </row>
    <row r="67" spans="1:15" s="33" customFormat="1" ht="17.100000000000001" customHeight="1" x14ac:dyDescent="0.25">
      <c r="A67" s="33">
        <v>57</v>
      </c>
      <c r="B67" s="75">
        <v>59</v>
      </c>
      <c r="C67" s="84" t="s">
        <v>438</v>
      </c>
      <c r="D67" s="49">
        <v>394.16458745941208</v>
      </c>
      <c r="E67" s="49">
        <v>252.71651804784003</v>
      </c>
      <c r="F67" s="78">
        <v>30.794387899010999</v>
      </c>
      <c r="G67" s="49">
        <v>283.51090594685104</v>
      </c>
      <c r="H67" s="49"/>
      <c r="I67" s="49">
        <v>10.926440498325</v>
      </c>
      <c r="J67" s="49">
        <v>41.720828397336</v>
      </c>
      <c r="K67" s="49">
        <v>52.647268895661</v>
      </c>
      <c r="L67" s="49"/>
      <c r="M67" s="49">
        <v>58.006412616900036</v>
      </c>
      <c r="N67" s="53">
        <v>110.65368151256104</v>
      </c>
      <c r="O67" s="60"/>
    </row>
    <row r="68" spans="1:15" s="33" customFormat="1" ht="17.100000000000001" customHeight="1" x14ac:dyDescent="0.25">
      <c r="A68" s="33">
        <v>58</v>
      </c>
      <c r="B68" s="75">
        <v>60</v>
      </c>
      <c r="C68" s="84" t="s">
        <v>569</v>
      </c>
      <c r="D68" s="49">
        <v>1475.03439304683</v>
      </c>
      <c r="E68" s="49">
        <v>1065.3031012576259</v>
      </c>
      <c r="F68" s="78">
        <v>134.61231628095896</v>
      </c>
      <c r="G68" s="49">
        <v>1199.915417538585</v>
      </c>
      <c r="H68" s="49"/>
      <c r="I68" s="49">
        <v>14.486818252731</v>
      </c>
      <c r="J68" s="49">
        <v>149.09913596499896</v>
      </c>
      <c r="K68" s="49">
        <v>163.58595421772998</v>
      </c>
      <c r="L68" s="49"/>
      <c r="M68" s="49">
        <v>111.53302129051508</v>
      </c>
      <c r="N68" s="53">
        <v>275.11897550824506</v>
      </c>
      <c r="O68" s="60"/>
    </row>
    <row r="69" spans="1:15" s="33" customFormat="1" ht="17.100000000000001" customHeight="1" x14ac:dyDescent="0.25">
      <c r="A69" s="33">
        <v>59</v>
      </c>
      <c r="B69" s="75">
        <v>61</v>
      </c>
      <c r="C69" s="84" t="s">
        <v>892</v>
      </c>
      <c r="D69" s="49">
        <v>1001.7559803801</v>
      </c>
      <c r="E69" s="49">
        <v>738.13598640612599</v>
      </c>
      <c r="F69" s="78">
        <v>52.723999029009008</v>
      </c>
      <c r="G69" s="49">
        <v>790.85998543513506</v>
      </c>
      <c r="H69" s="49"/>
      <c r="I69" s="49">
        <v>0</v>
      </c>
      <c r="J69" s="49">
        <v>105.44799805801802</v>
      </c>
      <c r="K69" s="49">
        <v>105.44799805801802</v>
      </c>
      <c r="L69" s="49"/>
      <c r="M69" s="49">
        <v>105.44799688694695</v>
      </c>
      <c r="N69" s="53">
        <v>210.89599494496497</v>
      </c>
      <c r="O69" s="60"/>
    </row>
    <row r="70" spans="1:15" s="33" customFormat="1" ht="17.100000000000001" customHeight="1" x14ac:dyDescent="0.25">
      <c r="A70" s="33">
        <v>60</v>
      </c>
      <c r="B70" s="75">
        <v>63</v>
      </c>
      <c r="C70" s="84" t="s">
        <v>570</v>
      </c>
      <c r="D70" s="49">
        <v>10845.214470257937</v>
      </c>
      <c r="E70" s="49">
        <v>2114.7812657096069</v>
      </c>
      <c r="F70" s="78">
        <v>181.88402525198399</v>
      </c>
      <c r="G70" s="49">
        <v>2296.6652909615909</v>
      </c>
      <c r="H70" s="49"/>
      <c r="I70" s="49">
        <v>181.88402525198399</v>
      </c>
      <c r="J70" s="49">
        <v>363.76805050396797</v>
      </c>
      <c r="K70" s="49">
        <v>545.65207575595196</v>
      </c>
      <c r="L70" s="49"/>
      <c r="M70" s="49">
        <v>8002.8971035403938</v>
      </c>
      <c r="N70" s="53">
        <v>8548.5491792963458</v>
      </c>
      <c r="O70" s="60"/>
    </row>
    <row r="71" spans="1:15" s="33" customFormat="1" ht="17.100000000000001" customHeight="1" x14ac:dyDescent="0.25">
      <c r="A71" s="33">
        <v>61</v>
      </c>
      <c r="B71" s="75">
        <v>64</v>
      </c>
      <c r="C71" s="84" t="s">
        <v>440</v>
      </c>
      <c r="D71" s="49">
        <v>87.094166217861002</v>
      </c>
      <c r="E71" s="49">
        <v>61.473590425532997</v>
      </c>
      <c r="F71" s="78">
        <v>9.0041065026660014</v>
      </c>
      <c r="G71" s="49">
        <v>70.477696928198995</v>
      </c>
      <c r="H71" s="49"/>
      <c r="I71" s="49">
        <v>0</v>
      </c>
      <c r="J71" s="49">
        <v>9.0041065026660014</v>
      </c>
      <c r="K71" s="49">
        <v>9.0041065026660014</v>
      </c>
      <c r="L71" s="49"/>
      <c r="M71" s="49">
        <v>7.6123627869960053</v>
      </c>
      <c r="N71" s="53">
        <v>16.616469289662007</v>
      </c>
      <c r="O71" s="60"/>
    </row>
    <row r="72" spans="1:15" s="33" customFormat="1" ht="17.100000000000001" customHeight="1" x14ac:dyDescent="0.25">
      <c r="A72" s="33">
        <v>62</v>
      </c>
      <c r="B72" s="75">
        <v>65</v>
      </c>
      <c r="C72" s="84" t="s">
        <v>441</v>
      </c>
      <c r="D72" s="49">
        <v>888.91470688086008</v>
      </c>
      <c r="E72" s="49">
        <v>569.18852251338001</v>
      </c>
      <c r="F72" s="190">
        <v>45.675169660064995</v>
      </c>
      <c r="G72" s="49">
        <v>614.86369217344497</v>
      </c>
      <c r="H72" s="49"/>
      <c r="I72" s="49">
        <v>40.561637262036008</v>
      </c>
      <c r="J72" s="49">
        <v>91.350339320130004</v>
      </c>
      <c r="K72" s="49">
        <v>131.91197658216601</v>
      </c>
      <c r="L72" s="49"/>
      <c r="M72" s="49">
        <v>142.1390381252491</v>
      </c>
      <c r="N72" s="53">
        <v>274.05101470741511</v>
      </c>
      <c r="O72" s="60"/>
    </row>
    <row r="73" spans="1:15" s="33" customFormat="1" ht="17.100000000000001" customHeight="1" x14ac:dyDescent="0.25">
      <c r="A73" s="33">
        <v>63</v>
      </c>
      <c r="B73" s="75">
        <v>66</v>
      </c>
      <c r="C73" s="84" t="s">
        <v>571</v>
      </c>
      <c r="D73" s="49">
        <v>975.53582586457821</v>
      </c>
      <c r="E73" s="49">
        <v>624.2635899660271</v>
      </c>
      <c r="F73" s="78">
        <v>40.803550603266011</v>
      </c>
      <c r="G73" s="49">
        <v>665.06714056929309</v>
      </c>
      <c r="H73" s="49"/>
      <c r="I73" s="49">
        <v>21.731040818025001</v>
      </c>
      <c r="J73" s="49">
        <v>100.340972000346</v>
      </c>
      <c r="K73" s="49">
        <v>122.07201281837101</v>
      </c>
      <c r="L73" s="49"/>
      <c r="M73" s="49">
        <v>188.39667247691412</v>
      </c>
      <c r="N73" s="53">
        <v>310.46868529528513</v>
      </c>
      <c r="O73" s="60"/>
    </row>
    <row r="74" spans="1:15" s="33" customFormat="1" ht="17.100000000000001" customHeight="1" x14ac:dyDescent="0.25">
      <c r="A74" s="33">
        <v>64</v>
      </c>
      <c r="B74" s="75">
        <v>67</v>
      </c>
      <c r="C74" s="84" t="s">
        <v>545</v>
      </c>
      <c r="D74" s="49">
        <v>266.12571299291994</v>
      </c>
      <c r="E74" s="49">
        <v>212.900570394336</v>
      </c>
      <c r="F74" s="78">
        <v>26.612571299292</v>
      </c>
      <c r="G74" s="49">
        <v>239.513141693628</v>
      </c>
      <c r="H74" s="49"/>
      <c r="I74" s="49">
        <v>0</v>
      </c>
      <c r="J74" s="49">
        <v>26.612571169172998</v>
      </c>
      <c r="K74" s="49">
        <v>26.612571169172998</v>
      </c>
      <c r="L74" s="49"/>
      <c r="M74" s="49">
        <v>1.3011894495207343E-7</v>
      </c>
      <c r="N74" s="53">
        <v>26.612571299291943</v>
      </c>
      <c r="O74" s="60"/>
    </row>
    <row r="75" spans="1:15" s="33" customFormat="1" ht="17.100000000000001" customHeight="1" x14ac:dyDescent="0.25">
      <c r="A75" s="33">
        <v>65</v>
      </c>
      <c r="B75" s="75">
        <v>69</v>
      </c>
      <c r="C75" s="84" t="s">
        <v>1927</v>
      </c>
      <c r="D75" s="49">
        <v>432.13226498217597</v>
      </c>
      <c r="E75" s="49">
        <v>367.31242310089795</v>
      </c>
      <c r="F75" s="78">
        <v>21.606613092966001</v>
      </c>
      <c r="G75" s="49">
        <v>388.91903619386392</v>
      </c>
      <c r="H75" s="49"/>
      <c r="I75" s="49">
        <v>21.606613092966001</v>
      </c>
      <c r="J75" s="49">
        <v>21.606613092966001</v>
      </c>
      <c r="K75" s="49">
        <v>43.213226185932001</v>
      </c>
      <c r="L75" s="49"/>
      <c r="M75" s="49">
        <v>2.6023800501207006E-6</v>
      </c>
      <c r="N75" s="53">
        <v>43.213228788312051</v>
      </c>
      <c r="O75" s="60"/>
    </row>
    <row r="76" spans="1:15" s="33" customFormat="1" ht="17.100000000000001" customHeight="1" x14ac:dyDescent="0.25">
      <c r="A76" s="33">
        <v>66</v>
      </c>
      <c r="B76" s="75">
        <v>70</v>
      </c>
      <c r="C76" s="84" t="s">
        <v>443</v>
      </c>
      <c r="D76" s="49">
        <v>482.89805828913001</v>
      </c>
      <c r="E76" s="49">
        <v>386.31844767225607</v>
      </c>
      <c r="F76" s="78">
        <v>24.144902979516001</v>
      </c>
      <c r="G76" s="49">
        <v>410.46335065177209</v>
      </c>
      <c r="H76" s="49"/>
      <c r="I76" s="49">
        <v>0</v>
      </c>
      <c r="J76" s="49">
        <v>48.289805959032009</v>
      </c>
      <c r="K76" s="49">
        <v>48.289805959032009</v>
      </c>
      <c r="L76" s="49"/>
      <c r="M76" s="49">
        <v>24.144901678325908</v>
      </c>
      <c r="N76" s="53">
        <v>72.434707637357917</v>
      </c>
      <c r="O76" s="60"/>
    </row>
    <row r="77" spans="1:15" s="33" customFormat="1" ht="17.100000000000001" customHeight="1" x14ac:dyDescent="0.25">
      <c r="A77" s="33">
        <v>67</v>
      </c>
      <c r="B77" s="75">
        <v>71</v>
      </c>
      <c r="C77" s="84" t="s">
        <v>444</v>
      </c>
      <c r="D77" s="49">
        <v>176.64048380451001</v>
      </c>
      <c r="E77" s="49">
        <v>132.48036187749003</v>
      </c>
      <c r="F77" s="78">
        <v>17.664048250332002</v>
      </c>
      <c r="G77" s="49">
        <v>150.14441012782203</v>
      </c>
      <c r="H77" s="49"/>
      <c r="I77" s="49">
        <v>0</v>
      </c>
      <c r="J77" s="49">
        <v>17.664048250332002</v>
      </c>
      <c r="K77" s="49">
        <v>17.664048250332002</v>
      </c>
      <c r="L77" s="49"/>
      <c r="M77" s="49">
        <v>8.8320254263559832</v>
      </c>
      <c r="N77" s="53">
        <v>26.496073676687985</v>
      </c>
      <c r="O77" s="60"/>
    </row>
    <row r="78" spans="1:15" s="33" customFormat="1" ht="17.100000000000001" customHeight="1" x14ac:dyDescent="0.25">
      <c r="A78" s="33">
        <v>68</v>
      </c>
      <c r="B78" s="92">
        <v>72</v>
      </c>
      <c r="C78" s="93" t="s">
        <v>445</v>
      </c>
      <c r="D78" s="94">
        <v>402.17497229645971</v>
      </c>
      <c r="E78" s="94">
        <v>299.06062337131203</v>
      </c>
      <c r="F78" s="95">
        <v>41.245739465964</v>
      </c>
      <c r="G78" s="94">
        <v>340.30636283727603</v>
      </c>
      <c r="H78" s="94"/>
      <c r="I78" s="94">
        <v>0</v>
      </c>
      <c r="J78" s="94">
        <v>41.245739465964</v>
      </c>
      <c r="K78" s="94">
        <v>41.245739465964</v>
      </c>
      <c r="L78" s="94"/>
      <c r="M78" s="94">
        <v>20.622869993219688</v>
      </c>
      <c r="N78" s="99">
        <v>61.868609459183688</v>
      </c>
      <c r="O78" s="60"/>
    </row>
    <row r="79" spans="1:15" s="33" customFormat="1" ht="17.100000000000001" customHeight="1" x14ac:dyDescent="0.25">
      <c r="A79" s="33">
        <v>69</v>
      </c>
      <c r="B79" s="75">
        <v>73</v>
      </c>
      <c r="C79" s="84" t="s">
        <v>187</v>
      </c>
      <c r="D79" s="49">
        <v>550.95178254929999</v>
      </c>
      <c r="E79" s="49">
        <v>165.28553476478999</v>
      </c>
      <c r="F79" s="78">
        <v>55.095178254930005</v>
      </c>
      <c r="G79" s="49">
        <v>220.38071301971999</v>
      </c>
      <c r="H79" s="49"/>
      <c r="I79" s="49">
        <v>0</v>
      </c>
      <c r="J79" s="49">
        <v>55.095178254930005</v>
      </c>
      <c r="K79" s="49">
        <v>55.095178254930005</v>
      </c>
      <c r="L79" s="49"/>
      <c r="M79" s="49">
        <v>275.47589127464994</v>
      </c>
      <c r="N79" s="53">
        <v>330.57106952957997</v>
      </c>
      <c r="O79" s="60"/>
    </row>
    <row r="80" spans="1:15" s="33" customFormat="1" ht="17.100000000000001" customHeight="1" x14ac:dyDescent="0.25">
      <c r="A80" s="33">
        <v>70</v>
      </c>
      <c r="B80" s="75">
        <v>74</v>
      </c>
      <c r="C80" s="84" t="s">
        <v>188</v>
      </c>
      <c r="D80" s="49">
        <v>82.599983734719004</v>
      </c>
      <c r="E80" s="49">
        <v>61.949987703449999</v>
      </c>
      <c r="F80" s="78">
        <v>0</v>
      </c>
      <c r="G80" s="49">
        <v>61.949987703449999</v>
      </c>
      <c r="H80" s="49"/>
      <c r="I80" s="49">
        <v>4.1299991802300005</v>
      </c>
      <c r="J80" s="49">
        <v>8.2599983604600009</v>
      </c>
      <c r="K80" s="49">
        <v>12.38999754069</v>
      </c>
      <c r="L80" s="49"/>
      <c r="M80" s="49">
        <v>8.2599984905790045</v>
      </c>
      <c r="N80" s="53">
        <v>20.649996031269005</v>
      </c>
      <c r="O80" s="60"/>
    </row>
    <row r="81" spans="1:15" s="33" customFormat="1" ht="17.100000000000001" customHeight="1" x14ac:dyDescent="0.25">
      <c r="A81" s="33">
        <v>71</v>
      </c>
      <c r="B81" s="75">
        <v>75</v>
      </c>
      <c r="C81" s="82" t="s">
        <v>572</v>
      </c>
      <c r="D81" s="49">
        <v>150.35347180464601</v>
      </c>
      <c r="E81" s="49">
        <v>115.219197183288</v>
      </c>
      <c r="F81" s="78">
        <v>2.4540927442680003</v>
      </c>
      <c r="G81" s="49">
        <v>117.673289927556</v>
      </c>
      <c r="H81" s="49"/>
      <c r="I81" s="49">
        <v>5.0635808850000004</v>
      </c>
      <c r="J81" s="49">
        <v>15.035347128417003</v>
      </c>
      <c r="K81" s="49">
        <v>20.098928013417002</v>
      </c>
      <c r="L81" s="49"/>
      <c r="M81" s="49">
        <v>12.581253863673005</v>
      </c>
      <c r="N81" s="53">
        <v>32.680181877090007</v>
      </c>
      <c r="O81" s="60"/>
    </row>
    <row r="82" spans="1:15" s="33" customFormat="1" ht="17.100000000000001" customHeight="1" x14ac:dyDescent="0.25">
      <c r="A82" s="33">
        <v>72</v>
      </c>
      <c r="B82" s="75">
        <v>76</v>
      </c>
      <c r="C82" s="82" t="s">
        <v>446</v>
      </c>
      <c r="D82" s="49">
        <v>244.18131539999999</v>
      </c>
      <c r="E82" s="49">
        <v>156.24548041611305</v>
      </c>
      <c r="F82" s="78">
        <v>25.124524429818003</v>
      </c>
      <c r="G82" s="49">
        <v>181.37000484593105</v>
      </c>
      <c r="H82" s="49"/>
      <c r="I82" s="49">
        <v>0</v>
      </c>
      <c r="J82" s="49">
        <v>25.124524429818003</v>
      </c>
      <c r="K82" s="49">
        <v>25.124524429818003</v>
      </c>
      <c r="L82" s="49"/>
      <c r="M82" s="49">
        <v>37.686786124250936</v>
      </c>
      <c r="N82" s="53">
        <v>62.811310554068939</v>
      </c>
      <c r="O82" s="60"/>
    </row>
    <row r="83" spans="1:15" s="33" customFormat="1" ht="17.100000000000001" customHeight="1" x14ac:dyDescent="0.25">
      <c r="A83" s="33">
        <v>73</v>
      </c>
      <c r="B83" s="75">
        <v>77</v>
      </c>
      <c r="C83" s="82" t="s">
        <v>447</v>
      </c>
      <c r="D83" s="49">
        <v>187.41851512560001</v>
      </c>
      <c r="E83" s="49">
        <v>140.5638863442</v>
      </c>
      <c r="F83" s="78">
        <v>0</v>
      </c>
      <c r="G83" s="49">
        <v>140.5638863442</v>
      </c>
      <c r="H83" s="49"/>
      <c r="I83" s="49">
        <v>9.3709257562800001</v>
      </c>
      <c r="J83" s="49">
        <v>18.74185151256</v>
      </c>
      <c r="K83" s="49">
        <v>28.112777268839999</v>
      </c>
      <c r="L83" s="49"/>
      <c r="M83" s="49">
        <v>18.741851512560011</v>
      </c>
      <c r="N83" s="53">
        <v>46.85462878140001</v>
      </c>
      <c r="O83" s="60"/>
    </row>
    <row r="84" spans="1:15" s="33" customFormat="1" ht="17.100000000000001" customHeight="1" x14ac:dyDescent="0.25">
      <c r="A84" s="33">
        <v>74</v>
      </c>
      <c r="B84" s="75">
        <v>78</v>
      </c>
      <c r="C84" s="81" t="s">
        <v>192</v>
      </c>
      <c r="D84" s="49">
        <v>3.2093070636000003</v>
      </c>
      <c r="E84" s="49">
        <v>2.7279110040600001</v>
      </c>
      <c r="F84" s="78">
        <v>0.16046535318000002</v>
      </c>
      <c r="G84" s="49">
        <v>2.8883763572400003</v>
      </c>
      <c r="H84" s="49"/>
      <c r="I84" s="49">
        <v>0.16046535318000002</v>
      </c>
      <c r="J84" s="49">
        <v>0.16046535318000002</v>
      </c>
      <c r="K84" s="49">
        <v>0.32093070636000004</v>
      </c>
      <c r="L84" s="49"/>
      <c r="M84" s="49">
        <v>0</v>
      </c>
      <c r="N84" s="53">
        <v>0.32093070636000004</v>
      </c>
      <c r="O84" s="60"/>
    </row>
    <row r="85" spans="1:15" s="33" customFormat="1" ht="17.100000000000001" customHeight="1" x14ac:dyDescent="0.25">
      <c r="A85" s="33">
        <v>75</v>
      </c>
      <c r="B85" s="75">
        <v>79</v>
      </c>
      <c r="C85" s="81" t="s">
        <v>448</v>
      </c>
      <c r="D85" s="49">
        <v>1657.5546734043</v>
      </c>
      <c r="E85" s="49">
        <v>828.77733670215014</v>
      </c>
      <c r="F85" s="78">
        <v>82.877733670215008</v>
      </c>
      <c r="G85" s="49">
        <v>911.65507037236512</v>
      </c>
      <c r="H85" s="49"/>
      <c r="I85" s="49">
        <v>20.137447921701003</v>
      </c>
      <c r="J85" s="49">
        <v>165.75546760066803</v>
      </c>
      <c r="K85" s="49">
        <v>185.89291552236904</v>
      </c>
      <c r="L85" s="49"/>
      <c r="M85" s="49">
        <v>560.00668750956584</v>
      </c>
      <c r="N85" s="53">
        <v>745.89960303193493</v>
      </c>
      <c r="O85" s="60"/>
    </row>
    <row r="86" spans="1:15" s="33" customFormat="1" ht="17.100000000000001" customHeight="1" x14ac:dyDescent="0.25">
      <c r="A86" s="33">
        <v>76</v>
      </c>
      <c r="B86" s="75">
        <v>80</v>
      </c>
      <c r="C86" s="81" t="s">
        <v>573</v>
      </c>
      <c r="D86" s="49">
        <v>383.72093100000001</v>
      </c>
      <c r="E86" s="49">
        <v>257.07560213709002</v>
      </c>
      <c r="F86" s="78">
        <v>33.219762469145998</v>
      </c>
      <c r="G86" s="49">
        <v>290.29536460623603</v>
      </c>
      <c r="H86" s="49"/>
      <c r="I86" s="49">
        <v>6.517446273887999</v>
      </c>
      <c r="J86" s="49">
        <v>39.73720874303401</v>
      </c>
      <c r="K86" s="49">
        <v>46.254655016922008</v>
      </c>
      <c r="L86" s="49"/>
      <c r="M86" s="49">
        <v>47.170911376841964</v>
      </c>
      <c r="N86" s="53">
        <v>93.425566393763972</v>
      </c>
      <c r="O86" s="60"/>
    </row>
    <row r="87" spans="1:15" s="33" customFormat="1" ht="17.100000000000001" customHeight="1" x14ac:dyDescent="0.25">
      <c r="A87" s="33">
        <v>77</v>
      </c>
      <c r="B87" s="75">
        <v>82</v>
      </c>
      <c r="C87" s="81" t="s">
        <v>195</v>
      </c>
      <c r="D87" s="49">
        <v>7.807113976200001</v>
      </c>
      <c r="E87" s="49">
        <v>5.7526099147440002</v>
      </c>
      <c r="F87" s="78">
        <v>0.82180141639199999</v>
      </c>
      <c r="G87" s="49">
        <v>6.574411331136</v>
      </c>
      <c r="H87" s="49"/>
      <c r="I87" s="49">
        <v>0</v>
      </c>
      <c r="J87" s="49">
        <v>0.82180141639199999</v>
      </c>
      <c r="K87" s="49">
        <v>0.82180141639199999</v>
      </c>
      <c r="L87" s="49"/>
      <c r="M87" s="49">
        <v>0.41090122867200107</v>
      </c>
      <c r="N87" s="53">
        <v>1.2327026450640011</v>
      </c>
      <c r="O87" s="60"/>
    </row>
    <row r="88" spans="1:15" s="33" customFormat="1" ht="17.100000000000001" customHeight="1" x14ac:dyDescent="0.25">
      <c r="A88" s="33">
        <v>78</v>
      </c>
      <c r="B88" s="75">
        <v>83</v>
      </c>
      <c r="C88" s="81" t="s">
        <v>196</v>
      </c>
      <c r="D88" s="49">
        <v>11.909713478124001</v>
      </c>
      <c r="E88" s="49">
        <v>8.9322854989499998</v>
      </c>
      <c r="F88" s="78">
        <v>0</v>
      </c>
      <c r="G88" s="49">
        <v>8.9322854989499998</v>
      </c>
      <c r="H88" s="49"/>
      <c r="I88" s="49">
        <v>0.59548569993</v>
      </c>
      <c r="J88" s="49">
        <v>1.19097139986</v>
      </c>
      <c r="K88" s="49">
        <v>1.78645709979</v>
      </c>
      <c r="L88" s="49"/>
      <c r="M88" s="49">
        <v>1.190970879384001</v>
      </c>
      <c r="N88" s="53">
        <v>2.977427979174001</v>
      </c>
      <c r="O88" s="60"/>
    </row>
    <row r="89" spans="1:15" s="33" customFormat="1" ht="17.100000000000001" customHeight="1" x14ac:dyDescent="0.25">
      <c r="A89" s="33">
        <v>79</v>
      </c>
      <c r="B89" s="75">
        <v>84</v>
      </c>
      <c r="C89" s="81" t="s">
        <v>197</v>
      </c>
      <c r="D89" s="49">
        <v>175.7777571</v>
      </c>
      <c r="E89" s="49">
        <v>111.0175308</v>
      </c>
      <c r="F89" s="78">
        <v>9.2514608999999997</v>
      </c>
      <c r="G89" s="49">
        <v>120.2689917</v>
      </c>
      <c r="H89" s="49"/>
      <c r="I89" s="49">
        <v>9.2514608999999997</v>
      </c>
      <c r="J89" s="49">
        <v>18.502921799999999</v>
      </c>
      <c r="K89" s="49">
        <v>27.754382700000001</v>
      </c>
      <c r="L89" s="49"/>
      <c r="M89" s="49">
        <v>27.754382700000001</v>
      </c>
      <c r="N89" s="53">
        <v>55.508765400000001</v>
      </c>
      <c r="O89" s="60"/>
    </row>
    <row r="90" spans="1:15" s="33" customFormat="1" ht="17.100000000000001" customHeight="1" x14ac:dyDescent="0.25">
      <c r="A90" s="33">
        <v>80</v>
      </c>
      <c r="B90" s="75">
        <v>87</v>
      </c>
      <c r="C90" s="84" t="s">
        <v>449</v>
      </c>
      <c r="D90" s="49">
        <v>640.18587595211704</v>
      </c>
      <c r="E90" s="49">
        <v>476.07900450085799</v>
      </c>
      <c r="F90" s="78">
        <v>65.642748788693993</v>
      </c>
      <c r="G90" s="49">
        <v>541.721753289552</v>
      </c>
      <c r="H90" s="49"/>
      <c r="I90" s="49">
        <v>0</v>
      </c>
      <c r="J90" s="49">
        <v>65.642748788693993</v>
      </c>
      <c r="K90" s="49">
        <v>65.642748788693993</v>
      </c>
      <c r="L90" s="49"/>
      <c r="M90" s="49">
        <v>32.821373873871053</v>
      </c>
      <c r="N90" s="53">
        <v>98.464122662565046</v>
      </c>
      <c r="O90" s="60"/>
    </row>
    <row r="91" spans="1:15" s="33" customFormat="1" ht="17.100000000000001" customHeight="1" x14ac:dyDescent="0.25">
      <c r="A91" s="33">
        <v>81</v>
      </c>
      <c r="B91" s="75">
        <v>90</v>
      </c>
      <c r="C91" s="81" t="s">
        <v>200</v>
      </c>
      <c r="D91" s="49">
        <v>174.87993600000001</v>
      </c>
      <c r="E91" s="49">
        <v>131.159952</v>
      </c>
      <c r="F91" s="78">
        <v>17.487993600000003</v>
      </c>
      <c r="G91" s="49">
        <v>148.64794560000001</v>
      </c>
      <c r="H91" s="49"/>
      <c r="I91" s="49">
        <v>0</v>
      </c>
      <c r="J91" s="49">
        <v>17.487993600000003</v>
      </c>
      <c r="K91" s="49">
        <v>17.487993600000003</v>
      </c>
      <c r="L91" s="49"/>
      <c r="M91" s="49">
        <v>8.7439967999999979</v>
      </c>
      <c r="N91" s="53">
        <v>26.231990400000001</v>
      </c>
      <c r="O91" s="60"/>
    </row>
    <row r="92" spans="1:15" s="33" customFormat="1" ht="17.100000000000001" customHeight="1" x14ac:dyDescent="0.25">
      <c r="A92" s="33">
        <v>82</v>
      </c>
      <c r="B92" s="75">
        <v>91</v>
      </c>
      <c r="C92" s="81" t="s">
        <v>201</v>
      </c>
      <c r="D92" s="49">
        <v>149.83904191410002</v>
      </c>
      <c r="E92" s="49">
        <v>97.395377244165005</v>
      </c>
      <c r="F92" s="78">
        <v>7.4919520957049999</v>
      </c>
      <c r="G92" s="49">
        <v>104.88732933987001</v>
      </c>
      <c r="H92" s="49"/>
      <c r="I92" s="49">
        <v>3.7362037856550003</v>
      </c>
      <c r="J92" s="49">
        <v>14.98390419141</v>
      </c>
      <c r="K92" s="49">
        <v>18.720107977064998</v>
      </c>
      <c r="L92" s="49"/>
      <c r="M92" s="49">
        <v>26.231604597165017</v>
      </c>
      <c r="N92" s="53">
        <v>44.951712574230015</v>
      </c>
      <c r="O92" s="60"/>
    </row>
    <row r="93" spans="1:15" s="33" customFormat="1" ht="17.100000000000001" customHeight="1" x14ac:dyDescent="0.25">
      <c r="A93" s="33">
        <v>83</v>
      </c>
      <c r="B93" s="75">
        <v>92</v>
      </c>
      <c r="C93" s="81" t="s">
        <v>202</v>
      </c>
      <c r="D93" s="49">
        <v>420.94136151992097</v>
      </c>
      <c r="E93" s="49">
        <v>308.79028343714106</v>
      </c>
      <c r="F93" s="78">
        <v>43.205502061854006</v>
      </c>
      <c r="G93" s="49">
        <v>351.99578549899508</v>
      </c>
      <c r="H93" s="49"/>
      <c r="I93" s="49">
        <v>0</v>
      </c>
      <c r="J93" s="49">
        <v>43.205502061854006</v>
      </c>
      <c r="K93" s="49">
        <v>43.205502061854006</v>
      </c>
      <c r="L93" s="49"/>
      <c r="M93" s="49">
        <v>25.740073959071893</v>
      </c>
      <c r="N93" s="53">
        <v>68.945576020925898</v>
      </c>
      <c r="O93" s="60"/>
    </row>
    <row r="94" spans="1:15" s="33" customFormat="1" ht="17.100000000000001" customHeight="1" x14ac:dyDescent="0.25">
      <c r="A94" s="33">
        <v>84</v>
      </c>
      <c r="B94" s="75">
        <v>93</v>
      </c>
      <c r="C94" s="81" t="s">
        <v>574</v>
      </c>
      <c r="D94" s="49">
        <v>226.00208621225403</v>
      </c>
      <c r="E94" s="49">
        <v>166.85903546584797</v>
      </c>
      <c r="F94" s="78">
        <v>10.570119115512</v>
      </c>
      <c r="G94" s="49">
        <v>177.42915458135997</v>
      </c>
      <c r="H94" s="49"/>
      <c r="I94" s="49">
        <v>1.2584911899119999</v>
      </c>
      <c r="J94" s="49">
        <v>23.657220610848</v>
      </c>
      <c r="K94" s="49">
        <v>24.91571180076</v>
      </c>
      <c r="L94" s="49"/>
      <c r="M94" s="49">
        <v>23.657219830134061</v>
      </c>
      <c r="N94" s="53">
        <v>48.572931630894061</v>
      </c>
      <c r="O94" s="60"/>
    </row>
    <row r="95" spans="1:15" s="33" customFormat="1" ht="17.100000000000001" customHeight="1" x14ac:dyDescent="0.25">
      <c r="A95" s="33">
        <v>85</v>
      </c>
      <c r="B95" s="75">
        <v>94</v>
      </c>
      <c r="C95" s="84" t="s">
        <v>204</v>
      </c>
      <c r="D95" s="49">
        <v>75.338901000000007</v>
      </c>
      <c r="E95" s="49">
        <v>56.504175750000009</v>
      </c>
      <c r="F95" s="78">
        <v>3.7669450499999999</v>
      </c>
      <c r="G95" s="49">
        <v>60.271120800000006</v>
      </c>
      <c r="H95" s="49"/>
      <c r="I95" s="49">
        <v>3.7669450499999999</v>
      </c>
      <c r="J95" s="49">
        <v>7.5338900999999998</v>
      </c>
      <c r="K95" s="49">
        <v>11.300835149999999</v>
      </c>
      <c r="L95" s="49"/>
      <c r="M95" s="49">
        <v>3.7669450500000021</v>
      </c>
      <c r="N95" s="53">
        <v>15.067780200000001</v>
      </c>
      <c r="O95" s="60"/>
    </row>
    <row r="96" spans="1:15" s="62" customFormat="1" ht="17.100000000000001" customHeight="1" x14ac:dyDescent="0.25">
      <c r="A96" s="33">
        <v>86</v>
      </c>
      <c r="B96" s="75">
        <v>95</v>
      </c>
      <c r="C96" s="84" t="s">
        <v>205</v>
      </c>
      <c r="D96" s="49">
        <v>100.24224498981002</v>
      </c>
      <c r="E96" s="49">
        <v>73.862705108807987</v>
      </c>
      <c r="F96" s="78">
        <v>10.551815015544001</v>
      </c>
      <c r="G96" s="49">
        <v>84.414520124351981</v>
      </c>
      <c r="H96" s="49"/>
      <c r="I96" s="49">
        <v>0</v>
      </c>
      <c r="J96" s="49">
        <v>10.551815015544001</v>
      </c>
      <c r="K96" s="49">
        <v>10.551815015544001</v>
      </c>
      <c r="L96" s="49"/>
      <c r="M96" s="49">
        <v>5.2759098499140364</v>
      </c>
      <c r="N96" s="53">
        <v>15.827724865458038</v>
      </c>
      <c r="O96" s="61"/>
    </row>
    <row r="97" spans="1:16" s="33" customFormat="1" ht="17.100000000000001" customHeight="1" x14ac:dyDescent="0.25">
      <c r="A97" s="33">
        <v>87</v>
      </c>
      <c r="B97" s="75">
        <v>98</v>
      </c>
      <c r="C97" s="84" t="s">
        <v>206</v>
      </c>
      <c r="D97" s="49">
        <v>45.273398491266001</v>
      </c>
      <c r="E97" s="49">
        <v>33.955047502200003</v>
      </c>
      <c r="F97" s="78">
        <v>4.5273396669600006</v>
      </c>
      <c r="G97" s="49">
        <v>38.482387169160006</v>
      </c>
      <c r="H97" s="49"/>
      <c r="I97" s="49">
        <v>0</v>
      </c>
      <c r="J97" s="49">
        <v>4.5273396669600006</v>
      </c>
      <c r="K97" s="49">
        <v>4.5273396669600006</v>
      </c>
      <c r="L97" s="49"/>
      <c r="M97" s="49">
        <v>2.2636716551459939</v>
      </c>
      <c r="N97" s="53">
        <v>6.7910113221059945</v>
      </c>
      <c r="O97" s="60"/>
    </row>
    <row r="98" spans="1:16" s="33" customFormat="1" ht="17.100000000000001" customHeight="1" x14ac:dyDescent="0.25">
      <c r="A98" s="33">
        <v>88</v>
      </c>
      <c r="B98" s="75">
        <v>99</v>
      </c>
      <c r="C98" s="84" t="s">
        <v>617</v>
      </c>
      <c r="D98" s="49">
        <v>583.12807820853311</v>
      </c>
      <c r="E98" s="49">
        <v>437.3460599250601</v>
      </c>
      <c r="F98" s="78">
        <v>29.156403995004002</v>
      </c>
      <c r="G98" s="49">
        <v>466.50246392006409</v>
      </c>
      <c r="H98" s="49"/>
      <c r="I98" s="49">
        <v>0</v>
      </c>
      <c r="J98" s="49">
        <v>58.312807990008004</v>
      </c>
      <c r="K98" s="49">
        <v>58.312807990008004</v>
      </c>
      <c r="L98" s="49"/>
      <c r="M98" s="49">
        <v>58.31280629846102</v>
      </c>
      <c r="N98" s="53">
        <v>116.62561428846902</v>
      </c>
      <c r="O98" s="60"/>
    </row>
    <row r="99" spans="1:16" s="33" customFormat="1" ht="17.100000000000001" customHeight="1" x14ac:dyDescent="0.25">
      <c r="B99" s="75">
        <v>100</v>
      </c>
      <c r="C99" s="84" t="s">
        <v>618</v>
      </c>
      <c r="D99" s="49">
        <v>1035.995697806454</v>
      </c>
      <c r="E99" s="49">
        <v>582.12247342523995</v>
      </c>
      <c r="F99" s="78">
        <v>53.464185384555002</v>
      </c>
      <c r="G99" s="49">
        <v>635.58665880979493</v>
      </c>
      <c r="H99" s="49"/>
      <c r="I99" s="49">
        <v>23.392317063983999</v>
      </c>
      <c r="J99" s="49">
        <v>106.92837076911</v>
      </c>
      <c r="K99" s="49">
        <v>130.32068783309401</v>
      </c>
      <c r="L99" s="49"/>
      <c r="M99" s="49">
        <v>270.08835116356511</v>
      </c>
      <c r="N99" s="53">
        <v>400.40903899665909</v>
      </c>
      <c r="O99" s="60"/>
    </row>
    <row r="100" spans="1:16" s="33" customFormat="1" ht="17.100000000000001" customHeight="1" x14ac:dyDescent="0.25">
      <c r="B100" s="75">
        <v>101</v>
      </c>
      <c r="C100" s="84" t="s">
        <v>209</v>
      </c>
      <c r="D100" s="49">
        <v>362.81946295564205</v>
      </c>
      <c r="E100" s="49">
        <v>182.46348497539802</v>
      </c>
      <c r="F100" s="78">
        <v>24.607929879588003</v>
      </c>
      <c r="G100" s="49">
        <v>207.07141485498602</v>
      </c>
      <c r="H100" s="49"/>
      <c r="I100" s="49">
        <v>12.292531123026</v>
      </c>
      <c r="J100" s="49">
        <v>36.900461002614001</v>
      </c>
      <c r="K100" s="49">
        <v>49.192992125640004</v>
      </c>
      <c r="L100" s="49"/>
      <c r="M100" s="49">
        <v>106.55505597501603</v>
      </c>
      <c r="N100" s="53">
        <v>155.74804810065604</v>
      </c>
      <c r="O100" s="60"/>
    </row>
    <row r="101" spans="1:16" s="33" customFormat="1" ht="17.100000000000001" customHeight="1" x14ac:dyDescent="0.25">
      <c r="A101" s="33">
        <v>89</v>
      </c>
      <c r="B101" s="75">
        <v>102</v>
      </c>
      <c r="C101" s="84" t="s">
        <v>619</v>
      </c>
      <c r="D101" s="49">
        <v>250.99268097703799</v>
      </c>
      <c r="E101" s="49">
        <v>160.21744369501204</v>
      </c>
      <c r="F101" s="78">
        <v>14.728629190308</v>
      </c>
      <c r="G101" s="49">
        <v>174.94607288532004</v>
      </c>
      <c r="H101" s="49"/>
      <c r="I101" s="49">
        <v>10.620239392883999</v>
      </c>
      <c r="J101" s="49">
        <v>25.348868583191997</v>
      </c>
      <c r="K101" s="49">
        <v>35.969107976075996</v>
      </c>
      <c r="L101" s="49"/>
      <c r="M101" s="49">
        <v>40.077500115641961</v>
      </c>
      <c r="N101" s="53">
        <v>76.046608091717957</v>
      </c>
      <c r="O101" s="60"/>
    </row>
    <row r="102" spans="1:16" s="33" customFormat="1" ht="17.100000000000001" customHeight="1" x14ac:dyDescent="0.25">
      <c r="A102" s="33">
        <v>90</v>
      </c>
      <c r="B102" s="75">
        <v>103</v>
      </c>
      <c r="C102" s="84" t="s">
        <v>620</v>
      </c>
      <c r="D102" s="49">
        <v>87.064600318443041</v>
      </c>
      <c r="E102" s="49">
        <v>64.152862817274013</v>
      </c>
      <c r="F102" s="78">
        <v>9.1646946881819993</v>
      </c>
      <c r="G102" s="49">
        <v>73.317557505456008</v>
      </c>
      <c r="H102" s="49"/>
      <c r="I102" s="49">
        <v>0</v>
      </c>
      <c r="J102" s="49">
        <v>9.1646946881820011</v>
      </c>
      <c r="K102" s="49">
        <v>9.1646946881820011</v>
      </c>
      <c r="L102" s="49"/>
      <c r="M102" s="49">
        <v>4.5823481248050317</v>
      </c>
      <c r="N102" s="53">
        <v>13.747042812987033</v>
      </c>
      <c r="O102" s="60"/>
    </row>
    <row r="103" spans="1:16" s="33" customFormat="1" ht="17.100000000000001" customHeight="1" x14ac:dyDescent="0.25">
      <c r="A103" s="33">
        <v>91</v>
      </c>
      <c r="B103" s="75">
        <v>105</v>
      </c>
      <c r="C103" s="84" t="s">
        <v>213</v>
      </c>
      <c r="D103" s="49">
        <v>1320.1820842722932</v>
      </c>
      <c r="E103" s="49">
        <v>972.76574745642597</v>
      </c>
      <c r="F103" s="78">
        <v>69.483267805578024</v>
      </c>
      <c r="G103" s="49">
        <v>1042.2490152620039</v>
      </c>
      <c r="H103" s="49"/>
      <c r="I103" s="49">
        <v>0</v>
      </c>
      <c r="J103" s="49">
        <v>138.96653561115605</v>
      </c>
      <c r="K103" s="49">
        <v>138.96653561115605</v>
      </c>
      <c r="L103" s="49"/>
      <c r="M103" s="49">
        <v>138.96653339913323</v>
      </c>
      <c r="N103" s="53">
        <v>277.93306901028927</v>
      </c>
      <c r="O103" s="60"/>
    </row>
    <row r="104" spans="1:16" s="33" customFormat="1" ht="17.100000000000001" customHeight="1" x14ac:dyDescent="0.25">
      <c r="A104" s="33">
        <v>92</v>
      </c>
      <c r="B104" s="75">
        <v>106</v>
      </c>
      <c r="C104" s="84" t="s">
        <v>450</v>
      </c>
      <c r="D104" s="49">
        <v>969.33788432292897</v>
      </c>
      <c r="E104" s="49">
        <v>581.60273129639995</v>
      </c>
      <c r="F104" s="190">
        <v>48.466894274700003</v>
      </c>
      <c r="G104" s="49">
        <v>630.0696255711</v>
      </c>
      <c r="H104" s="49"/>
      <c r="I104" s="49">
        <v>0</v>
      </c>
      <c r="J104" s="49">
        <v>96.933788549400006</v>
      </c>
      <c r="K104" s="49">
        <v>96.933788549400006</v>
      </c>
      <c r="L104" s="49"/>
      <c r="M104" s="49">
        <v>242.33447020242897</v>
      </c>
      <c r="N104" s="53">
        <v>339.26825875182897</v>
      </c>
      <c r="O104" s="60"/>
    </row>
    <row r="105" spans="1:16" s="33" customFormat="1" ht="17.100000000000001" customHeight="1" x14ac:dyDescent="0.25">
      <c r="A105" s="33">
        <v>93</v>
      </c>
      <c r="B105" s="75">
        <v>107</v>
      </c>
      <c r="C105" s="84" t="s">
        <v>215</v>
      </c>
      <c r="D105" s="49">
        <v>787.09929065130007</v>
      </c>
      <c r="E105" s="49">
        <v>481.00512142854603</v>
      </c>
      <c r="F105" s="78">
        <v>43.727738311686004</v>
      </c>
      <c r="G105" s="49">
        <v>524.73285974023202</v>
      </c>
      <c r="H105" s="49"/>
      <c r="I105" s="49">
        <v>43.727738311686004</v>
      </c>
      <c r="J105" s="49">
        <v>87.455476623372007</v>
      </c>
      <c r="K105" s="49">
        <v>131.183214935058</v>
      </c>
      <c r="L105" s="49"/>
      <c r="M105" s="49">
        <v>131.18321597601005</v>
      </c>
      <c r="N105" s="53">
        <v>262.36643091106805</v>
      </c>
      <c r="O105" s="60"/>
      <c r="P105" s="49"/>
    </row>
    <row r="106" spans="1:16" s="33" customFormat="1" ht="17.100000000000001" customHeight="1" x14ac:dyDescent="0.25">
      <c r="A106" s="33">
        <v>94</v>
      </c>
      <c r="B106" s="75">
        <v>108</v>
      </c>
      <c r="C106" s="87" t="s">
        <v>216</v>
      </c>
      <c r="D106" s="49">
        <v>445.80795730175112</v>
      </c>
      <c r="E106" s="49">
        <v>294.05044631664902</v>
      </c>
      <c r="F106" s="78">
        <v>44.839903139195997</v>
      </c>
      <c r="G106" s="49">
        <v>338.89034945584501</v>
      </c>
      <c r="H106" s="49"/>
      <c r="I106" s="49">
        <v>0</v>
      </c>
      <c r="J106" s="49">
        <v>44.839903139195997</v>
      </c>
      <c r="K106" s="49">
        <v>44.839903139195997</v>
      </c>
      <c r="L106" s="49"/>
      <c r="M106" s="49">
        <v>62.077704706710108</v>
      </c>
      <c r="N106" s="53">
        <v>106.9176078459061</v>
      </c>
      <c r="O106" s="60"/>
    </row>
    <row r="107" spans="1:16" s="33" customFormat="1" ht="17.100000000000001" customHeight="1" x14ac:dyDescent="0.25">
      <c r="A107" s="33">
        <v>95</v>
      </c>
      <c r="B107" s="75">
        <v>110</v>
      </c>
      <c r="C107" s="87" t="s">
        <v>217</v>
      </c>
      <c r="D107" s="49">
        <v>68.327079166203006</v>
      </c>
      <c r="E107" s="49">
        <v>42.454692400790996</v>
      </c>
      <c r="F107" s="78">
        <v>3.6960555682050003</v>
      </c>
      <c r="G107" s="49">
        <v>46.150747968995994</v>
      </c>
      <c r="H107" s="49"/>
      <c r="I107" s="49">
        <v>3.6960555682050003</v>
      </c>
      <c r="J107" s="49">
        <v>7.3921111364100005</v>
      </c>
      <c r="K107" s="49">
        <v>11.088166704615</v>
      </c>
      <c r="L107" s="49"/>
      <c r="M107" s="49">
        <v>11.088164492592012</v>
      </c>
      <c r="N107" s="53">
        <v>22.176331197207013</v>
      </c>
      <c r="O107" s="60"/>
    </row>
    <row r="108" spans="1:16" s="33" customFormat="1" ht="17.100000000000001" customHeight="1" x14ac:dyDescent="0.25">
      <c r="B108" s="75">
        <v>111</v>
      </c>
      <c r="C108" s="87" t="s">
        <v>218</v>
      </c>
      <c r="D108" s="49">
        <v>409.53116668529998</v>
      </c>
      <c r="E108" s="49">
        <v>122.85935000559002</v>
      </c>
      <c r="F108" s="78">
        <v>20.476558334265004</v>
      </c>
      <c r="G108" s="49">
        <v>143.33590833985502</v>
      </c>
      <c r="H108" s="49"/>
      <c r="I108" s="49">
        <v>0</v>
      </c>
      <c r="J108" s="49">
        <v>40.953116668530008</v>
      </c>
      <c r="K108" s="49">
        <v>40.953116668530008</v>
      </c>
      <c r="L108" s="49"/>
      <c r="M108" s="49">
        <v>225.24214167691491</v>
      </c>
      <c r="N108" s="53">
        <v>266.19525834544493</v>
      </c>
      <c r="O108" s="60"/>
    </row>
    <row r="109" spans="1:16" s="33" customFormat="1" ht="17.100000000000001" customHeight="1" x14ac:dyDescent="0.25">
      <c r="B109" s="75">
        <v>112</v>
      </c>
      <c r="C109" s="87" t="s">
        <v>1928</v>
      </c>
      <c r="D109" s="49">
        <v>178.12985242278603</v>
      </c>
      <c r="E109" s="49">
        <v>132.02260700894101</v>
      </c>
      <c r="F109" s="78">
        <v>6.2991292325939998</v>
      </c>
      <c r="G109" s="49">
        <v>138.32173624153501</v>
      </c>
      <c r="H109" s="49"/>
      <c r="I109" s="49">
        <v>2.9223198501750001</v>
      </c>
      <c r="J109" s="49">
        <v>18.442898165538001</v>
      </c>
      <c r="K109" s="49">
        <v>21.365218015713001</v>
      </c>
      <c r="L109" s="49"/>
      <c r="M109" s="49">
        <v>18.442898165538022</v>
      </c>
      <c r="N109" s="53">
        <v>39.808116181251023</v>
      </c>
      <c r="O109" s="60"/>
    </row>
    <row r="110" spans="1:16" s="33" customFormat="1" ht="17.100000000000001" customHeight="1" x14ac:dyDescent="0.25">
      <c r="A110" s="33">
        <v>96</v>
      </c>
      <c r="B110" s="75">
        <v>113</v>
      </c>
      <c r="C110" s="87" t="s">
        <v>220</v>
      </c>
      <c r="D110" s="49">
        <v>466.46123818717501</v>
      </c>
      <c r="E110" s="49">
        <v>281.27612136029995</v>
      </c>
      <c r="F110" s="78">
        <v>25.570556487300003</v>
      </c>
      <c r="G110" s="49">
        <v>306.84667784759995</v>
      </c>
      <c r="H110" s="49"/>
      <c r="I110" s="49">
        <v>25.570556487300003</v>
      </c>
      <c r="J110" s="49">
        <v>51.141112974600006</v>
      </c>
      <c r="K110" s="49">
        <v>76.711669461900016</v>
      </c>
      <c r="L110" s="49"/>
      <c r="M110" s="49">
        <v>82.902890877675048</v>
      </c>
      <c r="N110" s="53">
        <v>159.61456033957506</v>
      </c>
      <c r="O110" s="60"/>
    </row>
    <row r="111" spans="1:16" s="33" customFormat="1" ht="17.100000000000001" customHeight="1" x14ac:dyDescent="0.25">
      <c r="A111" s="33">
        <v>97</v>
      </c>
      <c r="B111" s="75">
        <v>114</v>
      </c>
      <c r="C111" s="84" t="s">
        <v>221</v>
      </c>
      <c r="D111" s="49">
        <v>397.51354500000002</v>
      </c>
      <c r="E111" s="49">
        <v>258.38380425000003</v>
      </c>
      <c r="F111" s="78">
        <v>19.875677250000003</v>
      </c>
      <c r="G111" s="49">
        <v>278.25948150000005</v>
      </c>
      <c r="H111" s="49"/>
      <c r="I111" s="49">
        <v>0</v>
      </c>
      <c r="J111" s="49">
        <v>39.751354500000005</v>
      </c>
      <c r="K111" s="49">
        <v>39.751354500000005</v>
      </c>
      <c r="L111" s="49"/>
      <c r="M111" s="49">
        <v>79.502708999999967</v>
      </c>
      <c r="N111" s="53">
        <v>119.25406349999997</v>
      </c>
      <c r="O111" s="60"/>
    </row>
    <row r="112" spans="1:16" s="33" customFormat="1" ht="17.100000000000001" customHeight="1" x14ac:dyDescent="0.25">
      <c r="A112" s="33">
        <v>98</v>
      </c>
      <c r="B112" s="75">
        <v>117</v>
      </c>
      <c r="C112" s="84" t="s">
        <v>222</v>
      </c>
      <c r="D112" s="49">
        <v>575.12598000000003</v>
      </c>
      <c r="E112" s="49">
        <v>320.85975767406006</v>
      </c>
      <c r="F112" s="78">
        <v>36.323746139505005</v>
      </c>
      <c r="G112" s="49">
        <v>357.18350381356504</v>
      </c>
      <c r="H112" s="49"/>
      <c r="I112" s="49">
        <v>21.945596639504998</v>
      </c>
      <c r="J112" s="49">
        <v>58.269342779010003</v>
      </c>
      <c r="K112" s="49">
        <v>80.214939418515002</v>
      </c>
      <c r="L112" s="49"/>
      <c r="M112" s="49">
        <v>137.72753676791999</v>
      </c>
      <c r="N112" s="53">
        <v>217.94247618643499</v>
      </c>
      <c r="O112" s="60"/>
    </row>
    <row r="113" spans="1:15" s="33" customFormat="1" ht="17.100000000000001" customHeight="1" x14ac:dyDescent="0.25">
      <c r="A113" s="33">
        <v>99</v>
      </c>
      <c r="B113" s="92">
        <v>118</v>
      </c>
      <c r="C113" s="93" t="s">
        <v>451</v>
      </c>
      <c r="D113" s="94">
        <v>268.35657332055001</v>
      </c>
      <c r="E113" s="94">
        <v>155.692925138091</v>
      </c>
      <c r="F113" s="95">
        <v>14.153902285281001</v>
      </c>
      <c r="G113" s="94">
        <v>169.84682742337199</v>
      </c>
      <c r="H113" s="94"/>
      <c r="I113" s="94">
        <v>14.153902285281001</v>
      </c>
      <c r="J113" s="94">
        <v>28.307804570562002</v>
      </c>
      <c r="K113" s="94">
        <v>42.461706855843005</v>
      </c>
      <c r="L113" s="94"/>
      <c r="M113" s="94">
        <v>56.048039041335016</v>
      </c>
      <c r="N113" s="99">
        <v>98.509745897178021</v>
      </c>
      <c r="O113" s="60"/>
    </row>
    <row r="114" spans="1:15" s="33" customFormat="1" ht="17.100000000000001" customHeight="1" x14ac:dyDescent="0.25">
      <c r="A114" s="33">
        <v>100</v>
      </c>
      <c r="B114" s="75">
        <v>122</v>
      </c>
      <c r="C114" s="87" t="s">
        <v>224</v>
      </c>
      <c r="D114" s="49">
        <v>140.58929246930697</v>
      </c>
      <c r="E114" s="49">
        <v>91.383039005544006</v>
      </c>
      <c r="F114" s="78">
        <v>14.058929077776002</v>
      </c>
      <c r="G114" s="49">
        <v>105.44196808332001</v>
      </c>
      <c r="H114" s="49"/>
      <c r="I114" s="49">
        <v>0</v>
      </c>
      <c r="J114" s="49">
        <v>14.058929077776002</v>
      </c>
      <c r="K114" s="49">
        <v>14.058929077776002</v>
      </c>
      <c r="L114" s="49"/>
      <c r="M114" s="49">
        <v>21.088395308210963</v>
      </c>
      <c r="N114" s="53">
        <v>35.147324385986963</v>
      </c>
      <c r="O114" s="60"/>
    </row>
    <row r="115" spans="1:15" s="33" customFormat="1" ht="17.100000000000001" customHeight="1" x14ac:dyDescent="0.25">
      <c r="A115" s="33">
        <v>101</v>
      </c>
      <c r="B115" s="75">
        <v>123</v>
      </c>
      <c r="C115" s="87" t="s">
        <v>452</v>
      </c>
      <c r="D115" s="49">
        <v>68.939366742245994</v>
      </c>
      <c r="E115" s="49">
        <v>43.549240156653006</v>
      </c>
      <c r="F115" s="78">
        <v>5.5553770959719992</v>
      </c>
      <c r="G115" s="49">
        <v>49.104617252625005</v>
      </c>
      <c r="H115" s="49"/>
      <c r="I115" s="49">
        <v>1.6989499903859999</v>
      </c>
      <c r="J115" s="49">
        <v>7.2543270863579998</v>
      </c>
      <c r="K115" s="49">
        <v>8.9532770767439995</v>
      </c>
      <c r="L115" s="49"/>
      <c r="M115" s="49">
        <v>10.88147241287699</v>
      </c>
      <c r="N115" s="53">
        <v>19.834749489620989</v>
      </c>
      <c r="O115" s="60"/>
    </row>
    <row r="116" spans="1:15" s="33" customFormat="1" ht="17.100000000000001" customHeight="1" x14ac:dyDescent="0.25">
      <c r="A116" s="33">
        <v>102</v>
      </c>
      <c r="B116" s="75">
        <v>124</v>
      </c>
      <c r="C116" s="87" t="s">
        <v>226</v>
      </c>
      <c r="D116" s="49">
        <v>700.07477362092595</v>
      </c>
      <c r="E116" s="49">
        <v>346.81217751351602</v>
      </c>
      <c r="F116" s="78">
        <v>67.660530665970015</v>
      </c>
      <c r="G116" s="49">
        <v>414.47270817948606</v>
      </c>
      <c r="H116" s="49"/>
      <c r="I116" s="49">
        <v>3.2052601024619998</v>
      </c>
      <c r="J116" s="49">
        <v>70.865790768432007</v>
      </c>
      <c r="K116" s="49">
        <v>74.071050870894013</v>
      </c>
      <c r="L116" s="49"/>
      <c r="M116" s="49">
        <v>211.53101457054589</v>
      </c>
      <c r="N116" s="53">
        <v>285.60206544143989</v>
      </c>
      <c r="O116" s="60"/>
    </row>
    <row r="117" spans="1:15" s="33" customFormat="1" ht="17.100000000000001" customHeight="1" x14ac:dyDescent="0.25">
      <c r="A117" s="33">
        <v>103</v>
      </c>
      <c r="B117" s="75">
        <v>126</v>
      </c>
      <c r="C117" s="87" t="s">
        <v>228</v>
      </c>
      <c r="D117" s="49">
        <v>1099.3058389347541</v>
      </c>
      <c r="E117" s="49">
        <v>679.63574537971192</v>
      </c>
      <c r="F117" s="78">
        <v>56.462667919119006</v>
      </c>
      <c r="G117" s="49">
        <v>736.09841329883091</v>
      </c>
      <c r="H117" s="49"/>
      <c r="I117" s="49">
        <v>47.433981156639007</v>
      </c>
      <c r="J117" s="49">
        <v>112.92533557800002</v>
      </c>
      <c r="K117" s="49">
        <v>160.35931673463904</v>
      </c>
      <c r="L117" s="49"/>
      <c r="M117" s="49">
        <v>202.84810890128415</v>
      </c>
      <c r="N117" s="53">
        <v>363.20742563592319</v>
      </c>
      <c r="O117" s="60"/>
    </row>
    <row r="118" spans="1:15" s="33" customFormat="1" ht="17.100000000000001" customHeight="1" x14ac:dyDescent="0.25">
      <c r="A118" s="33">
        <v>104</v>
      </c>
      <c r="B118" s="75">
        <v>127</v>
      </c>
      <c r="C118" s="87" t="s">
        <v>229</v>
      </c>
      <c r="D118" s="49">
        <v>927.17689457715323</v>
      </c>
      <c r="E118" s="49">
        <v>509.94729320802315</v>
      </c>
      <c r="F118" s="78">
        <v>46.358844943553997</v>
      </c>
      <c r="G118" s="49">
        <v>556.3061381515771</v>
      </c>
      <c r="H118" s="49"/>
      <c r="I118" s="49">
        <v>32.403587007957</v>
      </c>
      <c r="J118" s="49">
        <v>92.717690407583987</v>
      </c>
      <c r="K118" s="49">
        <v>125.12127741554099</v>
      </c>
      <c r="L118" s="49"/>
      <c r="M118" s="49">
        <v>245.74947901003515</v>
      </c>
      <c r="N118" s="53">
        <v>370.87075642557613</v>
      </c>
      <c r="O118" s="60"/>
    </row>
    <row r="119" spans="1:15" s="33" customFormat="1" ht="17.100000000000001" customHeight="1" x14ac:dyDescent="0.25">
      <c r="A119" s="33">
        <v>105</v>
      </c>
      <c r="B119" s="75">
        <v>130</v>
      </c>
      <c r="C119" s="87" t="s">
        <v>232</v>
      </c>
      <c r="D119" s="49">
        <v>1193.7653102135971</v>
      </c>
      <c r="E119" s="49">
        <v>632.7670974471331</v>
      </c>
      <c r="F119" s="78">
        <v>41.790721167590995</v>
      </c>
      <c r="G119" s="49">
        <v>674.55781861472406</v>
      </c>
      <c r="H119" s="49"/>
      <c r="I119" s="49">
        <v>49.212592080728996</v>
      </c>
      <c r="J119" s="49">
        <v>119.37653124256198</v>
      </c>
      <c r="K119" s="49">
        <v>168.58912332329098</v>
      </c>
      <c r="L119" s="49"/>
      <c r="M119" s="49">
        <v>350.61836827558204</v>
      </c>
      <c r="N119" s="53">
        <v>519.20749159887305</v>
      </c>
      <c r="O119" s="60"/>
    </row>
    <row r="120" spans="1:15" s="33" customFormat="1" ht="17.100000000000001" customHeight="1" x14ac:dyDescent="0.25">
      <c r="A120" s="33">
        <v>106</v>
      </c>
      <c r="B120" s="75">
        <v>132</v>
      </c>
      <c r="C120" s="87" t="s">
        <v>234</v>
      </c>
      <c r="D120" s="49">
        <v>1420.4830992000002</v>
      </c>
      <c r="E120" s="49">
        <v>520.84380256289694</v>
      </c>
      <c r="F120" s="78">
        <v>47.349436596627001</v>
      </c>
      <c r="G120" s="49">
        <v>568.19323915952396</v>
      </c>
      <c r="H120" s="49"/>
      <c r="I120" s="49">
        <v>0</v>
      </c>
      <c r="J120" s="49">
        <v>94.698873193254002</v>
      </c>
      <c r="K120" s="49">
        <v>94.698873193254002</v>
      </c>
      <c r="L120" s="49"/>
      <c r="M120" s="49">
        <v>757.59098684722221</v>
      </c>
      <c r="N120" s="53">
        <v>852.28986004047624</v>
      </c>
      <c r="O120" s="60"/>
    </row>
    <row r="121" spans="1:15" s="33" customFormat="1" ht="17.100000000000001" customHeight="1" x14ac:dyDescent="0.25">
      <c r="A121" s="33">
        <v>107</v>
      </c>
      <c r="B121" s="75">
        <v>136</v>
      </c>
      <c r="C121" s="87" t="s">
        <v>236</v>
      </c>
      <c r="D121" s="49">
        <v>88.503201317321995</v>
      </c>
      <c r="E121" s="49">
        <v>53.101919385107998</v>
      </c>
      <c r="F121" s="78">
        <v>8.850319897518002</v>
      </c>
      <c r="G121" s="49">
        <v>61.952239282625996</v>
      </c>
      <c r="H121" s="49"/>
      <c r="I121" s="49">
        <v>0</v>
      </c>
      <c r="J121" s="49">
        <v>8.850319897518002</v>
      </c>
      <c r="K121" s="49">
        <v>8.850319897518002</v>
      </c>
      <c r="L121" s="49"/>
      <c r="M121" s="49">
        <v>17.700642137177997</v>
      </c>
      <c r="N121" s="53">
        <v>26.550962034695999</v>
      </c>
      <c r="O121" s="60"/>
    </row>
    <row r="122" spans="1:15" s="33" customFormat="1" ht="17.100000000000001" customHeight="1" x14ac:dyDescent="0.25">
      <c r="A122" s="33">
        <v>108</v>
      </c>
      <c r="B122" s="75">
        <v>138</v>
      </c>
      <c r="C122" s="87" t="s">
        <v>237</v>
      </c>
      <c r="D122" s="49">
        <v>116.556044083215</v>
      </c>
      <c r="E122" s="49">
        <v>64.105823887941</v>
      </c>
      <c r="F122" s="78">
        <v>11.655604343262</v>
      </c>
      <c r="G122" s="49">
        <v>75.761428231202999</v>
      </c>
      <c r="H122" s="49"/>
      <c r="I122" s="49">
        <v>0</v>
      </c>
      <c r="J122" s="49">
        <v>11.655604343262</v>
      </c>
      <c r="K122" s="49">
        <v>11.655604343262</v>
      </c>
      <c r="L122" s="49"/>
      <c r="M122" s="49">
        <v>29.139011508750002</v>
      </c>
      <c r="N122" s="53">
        <v>40.794615852012001</v>
      </c>
      <c r="O122" s="60"/>
    </row>
    <row r="123" spans="1:15" s="33" customFormat="1" ht="17.100000000000001" customHeight="1" x14ac:dyDescent="0.25">
      <c r="A123" s="33">
        <v>109</v>
      </c>
      <c r="B123" s="75">
        <v>141</v>
      </c>
      <c r="C123" s="87" t="s">
        <v>240</v>
      </c>
      <c r="D123" s="49">
        <v>151.25787848747402</v>
      </c>
      <c r="E123" s="49">
        <v>68.066044968041993</v>
      </c>
      <c r="F123" s="78">
        <v>15.125787770676</v>
      </c>
      <c r="G123" s="49">
        <v>83.191832738717991</v>
      </c>
      <c r="H123" s="49"/>
      <c r="I123" s="49">
        <v>0</v>
      </c>
      <c r="J123" s="49">
        <v>15.125787770676</v>
      </c>
      <c r="K123" s="49">
        <v>15.125787770676</v>
      </c>
      <c r="L123" s="49"/>
      <c r="M123" s="49">
        <v>52.940257978080027</v>
      </c>
      <c r="N123" s="53">
        <v>68.066045748756025</v>
      </c>
      <c r="O123" s="60"/>
    </row>
    <row r="124" spans="1:15" s="33" customFormat="1" ht="17.100000000000001" customHeight="1" x14ac:dyDescent="0.25">
      <c r="A124" s="33">
        <v>110</v>
      </c>
      <c r="B124" s="75">
        <v>143</v>
      </c>
      <c r="C124" s="87" t="s">
        <v>242</v>
      </c>
      <c r="D124" s="49">
        <v>1047.9547244337932</v>
      </c>
      <c r="E124" s="49">
        <v>556.64929084099504</v>
      </c>
      <c r="F124" s="78">
        <v>52.475093743314005</v>
      </c>
      <c r="G124" s="49">
        <v>609.12438458430904</v>
      </c>
      <c r="H124" s="49"/>
      <c r="I124" s="49">
        <v>15.768941004828001</v>
      </c>
      <c r="J124" s="49">
        <v>104.95018722639001</v>
      </c>
      <c r="K124" s="49">
        <v>120.71912823121801</v>
      </c>
      <c r="L124" s="49"/>
      <c r="M124" s="49">
        <v>318.11121161826617</v>
      </c>
      <c r="N124" s="53">
        <v>438.83033984948418</v>
      </c>
      <c r="O124" s="60"/>
    </row>
    <row r="125" spans="1:15" s="33" customFormat="1" ht="17.100000000000001" customHeight="1" x14ac:dyDescent="0.25">
      <c r="A125" s="33">
        <v>111</v>
      </c>
      <c r="B125" s="75">
        <v>144</v>
      </c>
      <c r="C125" s="87" t="s">
        <v>611</v>
      </c>
      <c r="D125" s="49">
        <v>719.66066167495512</v>
      </c>
      <c r="E125" s="49">
        <v>449.500645390236</v>
      </c>
      <c r="F125" s="78">
        <v>37.611906152964004</v>
      </c>
      <c r="G125" s="49">
        <v>487.11255154320003</v>
      </c>
      <c r="H125" s="49"/>
      <c r="I125" s="49">
        <v>30.735221098164004</v>
      </c>
      <c r="J125" s="49">
        <v>75.223812305928007</v>
      </c>
      <c r="K125" s="49">
        <v>105.95903340409201</v>
      </c>
      <c r="L125" s="49"/>
      <c r="M125" s="49">
        <v>126.58907672766308</v>
      </c>
      <c r="N125" s="53">
        <v>232.5481101317551</v>
      </c>
      <c r="O125" s="60"/>
    </row>
    <row r="126" spans="1:15" s="33" customFormat="1" ht="17.100000000000001" customHeight="1" x14ac:dyDescent="0.25">
      <c r="A126" s="33">
        <v>112</v>
      </c>
      <c r="B126" s="75">
        <v>147</v>
      </c>
      <c r="C126" s="83" t="s">
        <v>453</v>
      </c>
      <c r="D126" s="49">
        <v>2267.9741698698813</v>
      </c>
      <c r="E126" s="49">
        <v>793.7909595000001</v>
      </c>
      <c r="F126" s="78">
        <v>113.3987085</v>
      </c>
      <c r="G126" s="49">
        <v>907.1896680000001</v>
      </c>
      <c r="H126" s="49"/>
      <c r="I126" s="49">
        <v>113.3987085</v>
      </c>
      <c r="J126" s="49">
        <v>226.797417</v>
      </c>
      <c r="K126" s="49">
        <v>340.19612549999999</v>
      </c>
      <c r="L126" s="49"/>
      <c r="M126" s="49">
        <v>1020.5883763698813</v>
      </c>
      <c r="N126" s="53">
        <v>1360.7845018698813</v>
      </c>
      <c r="O126" s="60"/>
    </row>
    <row r="127" spans="1:15" s="33" customFormat="1" ht="17.100000000000001" customHeight="1" x14ac:dyDescent="0.25">
      <c r="A127" s="33">
        <v>113</v>
      </c>
      <c r="B127" s="75">
        <v>148</v>
      </c>
      <c r="C127" s="84" t="s">
        <v>621</v>
      </c>
      <c r="D127" s="49">
        <v>359.43085828587306</v>
      </c>
      <c r="E127" s="49">
        <v>208.75139375541002</v>
      </c>
      <c r="F127" s="78">
        <v>25.564219301643</v>
      </c>
      <c r="G127" s="49">
        <v>234.31561305705301</v>
      </c>
      <c r="H127" s="49"/>
      <c r="I127" s="49">
        <v>12.973582947237</v>
      </c>
      <c r="J127" s="49">
        <v>38.537802248880006</v>
      </c>
      <c r="K127" s="49">
        <v>51.511385196117004</v>
      </c>
      <c r="L127" s="49"/>
      <c r="M127" s="49">
        <v>73.603860032703039</v>
      </c>
      <c r="N127" s="53">
        <v>125.11524522882004</v>
      </c>
      <c r="O127" s="60"/>
    </row>
    <row r="128" spans="1:15" s="33" customFormat="1" ht="17.100000000000001" customHeight="1" x14ac:dyDescent="0.25">
      <c r="A128" s="33">
        <v>114</v>
      </c>
      <c r="B128" s="75">
        <v>149</v>
      </c>
      <c r="C128" s="87" t="s">
        <v>248</v>
      </c>
      <c r="D128" s="49">
        <v>582.57227516027103</v>
      </c>
      <c r="E128" s="49">
        <v>337.27868667375299</v>
      </c>
      <c r="F128" s="78">
        <v>30.661698788523005</v>
      </c>
      <c r="G128" s="49">
        <v>367.94038546227597</v>
      </c>
      <c r="H128" s="49"/>
      <c r="I128" s="49">
        <v>0</v>
      </c>
      <c r="J128" s="49">
        <v>61.323397577046009</v>
      </c>
      <c r="K128" s="49">
        <v>61.323397577046009</v>
      </c>
      <c r="L128" s="49"/>
      <c r="M128" s="49">
        <v>153.30849212094904</v>
      </c>
      <c r="N128" s="53">
        <v>214.63188969799506</v>
      </c>
      <c r="O128" s="60"/>
    </row>
    <row r="129" spans="1:15" s="33" customFormat="1" ht="17.100000000000001" customHeight="1" x14ac:dyDescent="0.25">
      <c r="A129" s="33">
        <v>115</v>
      </c>
      <c r="B129" s="75">
        <v>150</v>
      </c>
      <c r="C129" s="84" t="s">
        <v>249</v>
      </c>
      <c r="D129" s="49">
        <v>616.85953845958204</v>
      </c>
      <c r="E129" s="49">
        <v>331.86766893125997</v>
      </c>
      <c r="F129" s="78">
        <v>30.842976805871999</v>
      </c>
      <c r="G129" s="49">
        <v>362.71064573713198</v>
      </c>
      <c r="H129" s="49"/>
      <c r="I129" s="49">
        <v>1.057867990476</v>
      </c>
      <c r="J129" s="49">
        <v>61.685953611743997</v>
      </c>
      <c r="K129" s="49">
        <v>62.743821602219995</v>
      </c>
      <c r="L129" s="49"/>
      <c r="M129" s="49">
        <v>191.40507112023005</v>
      </c>
      <c r="N129" s="53">
        <v>254.14889272245006</v>
      </c>
      <c r="O129" s="60"/>
    </row>
    <row r="130" spans="1:15" s="33" customFormat="1" ht="17.100000000000001" customHeight="1" x14ac:dyDescent="0.25">
      <c r="B130" s="75">
        <v>152</v>
      </c>
      <c r="C130" s="84" t="s">
        <v>466</v>
      </c>
      <c r="D130" s="49">
        <v>789.70457035321522</v>
      </c>
      <c r="E130" s="49">
        <v>252.67212651968103</v>
      </c>
      <c r="F130" s="78">
        <v>38.322497332316999</v>
      </c>
      <c r="G130" s="49">
        <v>290.99462385199803</v>
      </c>
      <c r="H130" s="49"/>
      <c r="I130" s="49">
        <v>4.3729476181050009</v>
      </c>
      <c r="J130" s="49">
        <v>76.644994664634012</v>
      </c>
      <c r="K130" s="49">
        <v>81.017942282739014</v>
      </c>
      <c r="L130" s="49"/>
      <c r="M130" s="49">
        <v>417.69200421847819</v>
      </c>
      <c r="N130" s="53">
        <v>498.70994650121719</v>
      </c>
      <c r="O130" s="60"/>
    </row>
    <row r="131" spans="1:15" s="33" customFormat="1" ht="17.100000000000001" customHeight="1" x14ac:dyDescent="0.25">
      <c r="A131" s="33">
        <v>116</v>
      </c>
      <c r="B131" s="75">
        <v>156</v>
      </c>
      <c r="C131" s="84" t="s">
        <v>454</v>
      </c>
      <c r="D131" s="49">
        <v>219.88844733939604</v>
      </c>
      <c r="E131" s="49">
        <v>66.179133397871993</v>
      </c>
      <c r="F131" s="78">
        <v>20.038176753507003</v>
      </c>
      <c r="G131" s="49">
        <v>86.217310151378996</v>
      </c>
      <c r="H131" s="49"/>
      <c r="I131" s="49">
        <v>2.6363234929350003</v>
      </c>
      <c r="J131" s="49">
        <v>22.674500246442005</v>
      </c>
      <c r="K131" s="49">
        <v>25.310823739377007</v>
      </c>
      <c r="L131" s="49"/>
      <c r="M131" s="49">
        <v>108.36031344864003</v>
      </c>
      <c r="N131" s="53">
        <v>133.67113718801704</v>
      </c>
      <c r="O131" s="60"/>
    </row>
    <row r="132" spans="1:15" s="33" customFormat="1" ht="17.100000000000001" customHeight="1" x14ac:dyDescent="0.25">
      <c r="A132" s="33">
        <v>117</v>
      </c>
      <c r="B132" s="75">
        <v>157</v>
      </c>
      <c r="C132" s="84" t="s">
        <v>455</v>
      </c>
      <c r="D132" s="49">
        <v>1979.9470358981939</v>
      </c>
      <c r="E132" s="49">
        <v>593.98411131595799</v>
      </c>
      <c r="F132" s="78">
        <v>50.474334554094</v>
      </c>
      <c r="G132" s="49">
        <v>644.45844587005195</v>
      </c>
      <c r="H132" s="49"/>
      <c r="I132" s="49">
        <v>48.523017331899005</v>
      </c>
      <c r="J132" s="49">
        <v>197.99470377198602</v>
      </c>
      <c r="K132" s="49">
        <v>246.51772110388504</v>
      </c>
      <c r="L132" s="49"/>
      <c r="M132" s="49">
        <v>1088.970868924257</v>
      </c>
      <c r="N132" s="53">
        <v>1335.488590028142</v>
      </c>
      <c r="O132" s="60"/>
    </row>
    <row r="133" spans="1:15" s="33" customFormat="1" ht="17.100000000000001" customHeight="1" x14ac:dyDescent="0.25">
      <c r="A133" s="33">
        <v>118</v>
      </c>
      <c r="B133" s="75">
        <v>158</v>
      </c>
      <c r="C133" s="87" t="s">
        <v>456</v>
      </c>
      <c r="D133" s="49">
        <v>171.56190267107101</v>
      </c>
      <c r="E133" s="49">
        <v>102.9371409</v>
      </c>
      <c r="F133" s="78">
        <v>17.15619015</v>
      </c>
      <c r="G133" s="49">
        <v>120.09333105</v>
      </c>
      <c r="H133" s="49"/>
      <c r="I133" s="49">
        <v>0</v>
      </c>
      <c r="J133" s="49">
        <v>17.15619015</v>
      </c>
      <c r="K133" s="49">
        <v>17.15619015</v>
      </c>
      <c r="L133" s="49"/>
      <c r="M133" s="49">
        <v>34.312381471071006</v>
      </c>
      <c r="N133" s="53">
        <v>51.468571621071007</v>
      </c>
      <c r="O133" s="60"/>
    </row>
    <row r="134" spans="1:15" s="33" customFormat="1" ht="17.100000000000001" customHeight="1" x14ac:dyDescent="0.25">
      <c r="A134" s="33">
        <v>119</v>
      </c>
      <c r="B134" s="75">
        <v>159</v>
      </c>
      <c r="C134" s="87" t="s">
        <v>255</v>
      </c>
      <c r="D134" s="49">
        <v>58.504764092973005</v>
      </c>
      <c r="E134" s="49">
        <v>35.752910833530002</v>
      </c>
      <c r="F134" s="78">
        <v>3.2502646212300004</v>
      </c>
      <c r="G134" s="49">
        <v>39.003175454760004</v>
      </c>
      <c r="H134" s="49"/>
      <c r="I134" s="49">
        <v>3.2502646212300004</v>
      </c>
      <c r="J134" s="49">
        <v>6.5005292424600007</v>
      </c>
      <c r="K134" s="49">
        <v>9.7507938636900011</v>
      </c>
      <c r="L134" s="49"/>
      <c r="M134" s="49">
        <v>9.7507947745229995</v>
      </c>
      <c r="N134" s="53">
        <v>19.501588638213001</v>
      </c>
      <c r="O134" s="60"/>
    </row>
    <row r="135" spans="1:15" s="33" customFormat="1" ht="17.100000000000001" customHeight="1" x14ac:dyDescent="0.25">
      <c r="A135" s="33">
        <v>120</v>
      </c>
      <c r="B135" s="75">
        <v>160</v>
      </c>
      <c r="C135" s="87" t="s">
        <v>256</v>
      </c>
      <c r="D135" s="49">
        <v>14.117911630119</v>
      </c>
      <c r="E135" s="49">
        <v>8.6276114700930009</v>
      </c>
      <c r="F135" s="78">
        <v>0.78432831546300008</v>
      </c>
      <c r="G135" s="49">
        <v>9.411939785556001</v>
      </c>
      <c r="H135" s="49"/>
      <c r="I135" s="49">
        <v>0.78432831546300008</v>
      </c>
      <c r="J135" s="49">
        <v>1.5686566309260002</v>
      </c>
      <c r="K135" s="49">
        <v>2.3529849463890002</v>
      </c>
      <c r="L135" s="49"/>
      <c r="M135" s="49">
        <v>2.3529868981739988</v>
      </c>
      <c r="N135" s="53">
        <v>4.705971844562999</v>
      </c>
      <c r="O135" s="60"/>
    </row>
    <row r="136" spans="1:15" s="33" customFormat="1" ht="17.100000000000001" customHeight="1" x14ac:dyDescent="0.25">
      <c r="A136" s="33">
        <v>121</v>
      </c>
      <c r="B136" s="75">
        <v>161</v>
      </c>
      <c r="C136" s="87" t="s">
        <v>258</v>
      </c>
      <c r="D136" s="49">
        <v>54.975277499999997</v>
      </c>
      <c r="E136" s="49">
        <v>28.862020687500003</v>
      </c>
      <c r="F136" s="190">
        <v>2.7487638749999999</v>
      </c>
      <c r="G136" s="49">
        <v>31.610784562500001</v>
      </c>
      <c r="H136" s="49"/>
      <c r="I136" s="49">
        <v>0</v>
      </c>
      <c r="J136" s="49">
        <v>5.4975277499999997</v>
      </c>
      <c r="K136" s="49">
        <v>5.4975277499999997</v>
      </c>
      <c r="L136" s="49"/>
      <c r="M136" s="49">
        <v>17.866965187499996</v>
      </c>
      <c r="N136" s="53">
        <v>23.364492937499996</v>
      </c>
      <c r="O136" s="60"/>
    </row>
    <row r="137" spans="1:15" s="33" customFormat="1" ht="17.100000000000001" customHeight="1" x14ac:dyDescent="0.25">
      <c r="A137" s="33">
        <v>122</v>
      </c>
      <c r="B137" s="75">
        <v>162</v>
      </c>
      <c r="C137" s="87" t="s">
        <v>537</v>
      </c>
      <c r="D137" s="49">
        <v>24.657550500000003</v>
      </c>
      <c r="E137" s="49">
        <v>11.095897725</v>
      </c>
      <c r="F137" s="78">
        <v>1.2328775250000001</v>
      </c>
      <c r="G137" s="49">
        <v>12.32877525</v>
      </c>
      <c r="H137" s="49"/>
      <c r="I137" s="49">
        <v>0</v>
      </c>
      <c r="J137" s="49">
        <v>2.4657550500000003</v>
      </c>
      <c r="K137" s="49">
        <v>2.4657550500000003</v>
      </c>
      <c r="L137" s="49"/>
      <c r="M137" s="49">
        <v>9.8630202000000029</v>
      </c>
      <c r="N137" s="53">
        <v>12.328775250000003</v>
      </c>
      <c r="O137" s="60"/>
    </row>
    <row r="138" spans="1:15" s="33" customFormat="1" ht="17.100000000000001" customHeight="1" x14ac:dyDescent="0.25">
      <c r="A138" s="33">
        <v>123</v>
      </c>
      <c r="B138" s="75">
        <v>163</v>
      </c>
      <c r="C138" s="87" t="s">
        <v>590</v>
      </c>
      <c r="D138" s="49">
        <v>203.546241967101</v>
      </c>
      <c r="E138" s="49">
        <v>128.55552132456003</v>
      </c>
      <c r="F138" s="78">
        <v>10.712960110379999</v>
      </c>
      <c r="G138" s="49">
        <v>139.26848143494004</v>
      </c>
      <c r="H138" s="49"/>
      <c r="I138" s="49">
        <v>10.712960110379999</v>
      </c>
      <c r="J138" s="49">
        <v>21.425920220759998</v>
      </c>
      <c r="K138" s="49">
        <v>32.138880331140001</v>
      </c>
      <c r="L138" s="49"/>
      <c r="M138" s="49">
        <v>32.138880201020953</v>
      </c>
      <c r="N138" s="53">
        <v>64.277760532160954</v>
      </c>
      <c r="O138" s="60"/>
    </row>
    <row r="139" spans="1:15" s="33" customFormat="1" ht="17.100000000000001" customHeight="1" x14ac:dyDescent="0.25">
      <c r="A139" s="33">
        <v>124</v>
      </c>
      <c r="B139" s="75">
        <v>165</v>
      </c>
      <c r="C139" s="87" t="s">
        <v>262</v>
      </c>
      <c r="D139" s="49">
        <v>75.850867998113998</v>
      </c>
      <c r="E139" s="49">
        <v>34.138890034920003</v>
      </c>
      <c r="F139" s="78">
        <v>7.5850867217399998</v>
      </c>
      <c r="G139" s="49">
        <v>41.723976756660001</v>
      </c>
      <c r="H139" s="49"/>
      <c r="I139" s="49">
        <v>0</v>
      </c>
      <c r="J139" s="49">
        <v>7.5850867217399998</v>
      </c>
      <c r="K139" s="49">
        <v>7.5850867217399998</v>
      </c>
      <c r="L139" s="49"/>
      <c r="M139" s="49">
        <v>26.541804519713999</v>
      </c>
      <c r="N139" s="53">
        <v>34.126891241453997</v>
      </c>
      <c r="O139" s="60"/>
    </row>
    <row r="140" spans="1:15" s="33" customFormat="1" ht="17.100000000000001" customHeight="1" x14ac:dyDescent="0.25">
      <c r="A140" s="33">
        <v>125</v>
      </c>
      <c r="B140" s="75">
        <v>166</v>
      </c>
      <c r="C140" s="87" t="s">
        <v>457</v>
      </c>
      <c r="D140" s="49">
        <v>789.35828374768198</v>
      </c>
      <c r="E140" s="49">
        <v>330.884721639318</v>
      </c>
      <c r="F140" s="78">
        <v>25.846564779981005</v>
      </c>
      <c r="G140" s="49">
        <v>356.73128641929901</v>
      </c>
      <c r="H140" s="49"/>
      <c r="I140" s="49">
        <v>16.135861751262002</v>
      </c>
      <c r="J140" s="49">
        <v>79.759669302390009</v>
      </c>
      <c r="K140" s="49">
        <v>95.895531053652007</v>
      </c>
      <c r="L140" s="49"/>
      <c r="M140" s="49">
        <v>336.73146627473096</v>
      </c>
      <c r="N140" s="53">
        <v>432.62699732838297</v>
      </c>
      <c r="O140" s="60"/>
    </row>
    <row r="141" spans="1:15" s="33" customFormat="1" ht="17.100000000000001" customHeight="1" x14ac:dyDescent="0.25">
      <c r="A141" s="33">
        <v>126</v>
      </c>
      <c r="B141" s="75">
        <v>167</v>
      </c>
      <c r="C141" s="87" t="s">
        <v>458</v>
      </c>
      <c r="D141" s="49">
        <v>1875.6653199405</v>
      </c>
      <c r="E141" s="49">
        <v>375.13306372786207</v>
      </c>
      <c r="F141" s="78">
        <v>62.522177287977001</v>
      </c>
      <c r="G141" s="49">
        <v>437.65524101583907</v>
      </c>
      <c r="H141" s="49"/>
      <c r="I141" s="49">
        <v>0</v>
      </c>
      <c r="J141" s="49">
        <v>125.044354575954</v>
      </c>
      <c r="K141" s="49">
        <v>125.044354575954</v>
      </c>
      <c r="L141" s="49"/>
      <c r="M141" s="49">
        <v>1312.965724348707</v>
      </c>
      <c r="N141" s="53">
        <v>1438.010078924661</v>
      </c>
      <c r="O141" s="60"/>
    </row>
    <row r="142" spans="1:15" s="33" customFormat="1" ht="17.100000000000001" customHeight="1" x14ac:dyDescent="0.25">
      <c r="A142" s="33">
        <v>127</v>
      </c>
      <c r="B142" s="75">
        <v>168</v>
      </c>
      <c r="C142" s="87" t="s">
        <v>594</v>
      </c>
      <c r="D142" s="49">
        <v>426.29908798501202</v>
      </c>
      <c r="E142" s="49">
        <v>234.46449781923297</v>
      </c>
      <c r="F142" s="78">
        <v>21.314954347203003</v>
      </c>
      <c r="G142" s="49">
        <v>255.77945216643599</v>
      </c>
      <c r="H142" s="49"/>
      <c r="I142" s="49">
        <v>21.314954347203003</v>
      </c>
      <c r="J142" s="49">
        <v>42.629908694406005</v>
      </c>
      <c r="K142" s="49">
        <v>63.944863041609011</v>
      </c>
      <c r="L142" s="49"/>
      <c r="M142" s="49">
        <v>106.57477277696702</v>
      </c>
      <c r="N142" s="53">
        <v>170.51963581857603</v>
      </c>
      <c r="O142" s="60"/>
    </row>
    <row r="143" spans="1:15" s="33" customFormat="1" ht="17.100000000000001" customHeight="1" x14ac:dyDescent="0.25">
      <c r="B143" s="75">
        <v>170</v>
      </c>
      <c r="C143" s="84" t="s">
        <v>1908</v>
      </c>
      <c r="D143" s="49">
        <v>1039.2643743963029</v>
      </c>
      <c r="E143" s="49">
        <v>62.717988556674001</v>
      </c>
      <c r="F143" s="78">
        <v>83.160287729309999</v>
      </c>
      <c r="G143" s="49">
        <v>145.87827628598399</v>
      </c>
      <c r="H143" s="49"/>
      <c r="I143" s="49">
        <v>20.766149489118</v>
      </c>
      <c r="J143" s="49">
        <v>103.92643721842799</v>
      </c>
      <c r="K143" s="49">
        <v>124.69258670754598</v>
      </c>
      <c r="L143" s="49"/>
      <c r="M143" s="49">
        <v>768.69351140277297</v>
      </c>
      <c r="N143" s="53">
        <v>893.38609811031893</v>
      </c>
      <c r="O143" s="60"/>
    </row>
    <row r="144" spans="1:15" s="33" customFormat="1" ht="17.100000000000001" customHeight="1" x14ac:dyDescent="0.25">
      <c r="A144" s="33">
        <v>128</v>
      </c>
      <c r="B144" s="75">
        <v>176</v>
      </c>
      <c r="C144" s="84" t="s">
        <v>268</v>
      </c>
      <c r="D144" s="49">
        <v>468.24741969492305</v>
      </c>
      <c r="E144" s="49">
        <v>3.3900303836519998</v>
      </c>
      <c r="F144" s="78">
        <v>24.466178371107002</v>
      </c>
      <c r="G144" s="49">
        <v>27.856208754759002</v>
      </c>
      <c r="H144" s="49"/>
      <c r="I144" s="49">
        <v>24.466178371107002</v>
      </c>
      <c r="J144" s="49">
        <v>48.932356742214004</v>
      </c>
      <c r="K144" s="49">
        <v>73.398535113321003</v>
      </c>
      <c r="L144" s="49"/>
      <c r="M144" s="49">
        <v>366.99267582684308</v>
      </c>
      <c r="N144" s="53">
        <v>440.39121094016411</v>
      </c>
      <c r="O144" s="60"/>
    </row>
    <row r="145" spans="1:15" s="33" customFormat="1" ht="17.100000000000001" customHeight="1" x14ac:dyDescent="0.25">
      <c r="A145" s="33">
        <v>129</v>
      </c>
      <c r="B145" s="75">
        <v>177</v>
      </c>
      <c r="C145" s="88" t="s">
        <v>459</v>
      </c>
      <c r="D145" s="49">
        <v>16.073719649360999</v>
      </c>
      <c r="E145" s="49">
        <v>4.8221159338440005</v>
      </c>
      <c r="F145" s="78">
        <v>0.80368598897400001</v>
      </c>
      <c r="G145" s="49">
        <v>5.6258019228180007</v>
      </c>
      <c r="H145" s="49"/>
      <c r="I145" s="49">
        <v>0.80368598897400001</v>
      </c>
      <c r="J145" s="49">
        <v>1.607371977948</v>
      </c>
      <c r="K145" s="49">
        <v>2.4110579669219998</v>
      </c>
      <c r="L145" s="49"/>
      <c r="M145" s="49">
        <v>8.0368597596209987</v>
      </c>
      <c r="N145" s="53">
        <v>10.447917726542999</v>
      </c>
      <c r="O145" s="60"/>
    </row>
    <row r="146" spans="1:15" s="33" customFormat="1" ht="17.100000000000001" customHeight="1" x14ac:dyDescent="0.25">
      <c r="A146" s="33">
        <v>130</v>
      </c>
      <c r="B146" s="75">
        <v>181</v>
      </c>
      <c r="C146" s="88" t="s">
        <v>271</v>
      </c>
      <c r="D146" s="49">
        <v>8386.9178155743757</v>
      </c>
      <c r="E146" s="49">
        <v>450.497675461548</v>
      </c>
      <c r="F146" s="78">
        <v>355.39637464914006</v>
      </c>
      <c r="G146" s="49">
        <v>805.89405011068811</v>
      </c>
      <c r="H146" s="49"/>
      <c r="I146" s="49">
        <v>0</v>
      </c>
      <c r="J146" s="49">
        <v>1115.0184738049502</v>
      </c>
      <c r="K146" s="49">
        <v>1115.0184738049502</v>
      </c>
      <c r="L146" s="49"/>
      <c r="M146" s="49">
        <v>6466.0052916587374</v>
      </c>
      <c r="N146" s="53">
        <v>7581.0237654636876</v>
      </c>
      <c r="O146" s="60"/>
    </row>
    <row r="147" spans="1:15" s="33" customFormat="1" ht="17.100000000000001" customHeight="1" x14ac:dyDescent="0.25">
      <c r="A147" s="33">
        <v>131</v>
      </c>
      <c r="B147" s="92">
        <v>182</v>
      </c>
      <c r="C147" s="97" t="s">
        <v>460</v>
      </c>
      <c r="D147" s="94">
        <v>415.73020500000001</v>
      </c>
      <c r="E147" s="94">
        <v>181.06144416254401</v>
      </c>
      <c r="F147" s="95">
        <v>42.667047259386003</v>
      </c>
      <c r="G147" s="94">
        <v>223.72849142193002</v>
      </c>
      <c r="H147" s="94"/>
      <c r="I147" s="94">
        <v>0</v>
      </c>
      <c r="J147" s="94">
        <v>42.667047259386003</v>
      </c>
      <c r="K147" s="94">
        <v>42.667047259386003</v>
      </c>
      <c r="L147" s="94"/>
      <c r="M147" s="94">
        <v>149.33466631868399</v>
      </c>
      <c r="N147" s="99">
        <v>192.00171357807</v>
      </c>
      <c r="O147" s="60"/>
    </row>
    <row r="148" spans="1:15" s="33" customFormat="1" ht="17.100000000000001" customHeight="1" x14ac:dyDescent="0.25">
      <c r="B148" s="75">
        <v>183</v>
      </c>
      <c r="C148" s="87" t="s">
        <v>273</v>
      </c>
      <c r="D148" s="49">
        <v>74.883484500000009</v>
      </c>
      <c r="E148" s="49">
        <v>33.697568025000002</v>
      </c>
      <c r="F148" s="78">
        <v>3.7441742250000001</v>
      </c>
      <c r="G148" s="49">
        <v>37.441742250000004</v>
      </c>
      <c r="H148" s="49"/>
      <c r="I148" s="49">
        <v>0</v>
      </c>
      <c r="J148" s="49">
        <v>7.4883484500000002</v>
      </c>
      <c r="K148" s="49">
        <v>7.4883484500000002</v>
      </c>
      <c r="L148" s="49"/>
      <c r="M148" s="49">
        <v>29.953393800000004</v>
      </c>
      <c r="N148" s="53">
        <v>37.441742250000004</v>
      </c>
      <c r="O148" s="60"/>
    </row>
    <row r="149" spans="1:15" s="33" customFormat="1" ht="17.100000000000001" customHeight="1" x14ac:dyDescent="0.25">
      <c r="A149" s="33">
        <v>132</v>
      </c>
      <c r="B149" s="75">
        <v>189</v>
      </c>
      <c r="C149" s="87" t="s">
        <v>276</v>
      </c>
      <c r="D149" s="49">
        <v>208.75241102575202</v>
      </c>
      <c r="E149" s="49">
        <v>12.148450094087998</v>
      </c>
      <c r="F149" s="78">
        <v>21.411888187799999</v>
      </c>
      <c r="G149" s="49">
        <v>33.560338281887994</v>
      </c>
      <c r="H149" s="49"/>
      <c r="I149" s="49">
        <v>0</v>
      </c>
      <c r="J149" s="49">
        <v>21.411888187799999</v>
      </c>
      <c r="K149" s="49">
        <v>21.411888187799999</v>
      </c>
      <c r="L149" s="49"/>
      <c r="M149" s="49">
        <v>153.78018455606403</v>
      </c>
      <c r="N149" s="53">
        <v>175.19207274386403</v>
      </c>
      <c r="O149" s="60"/>
    </row>
    <row r="150" spans="1:15" s="33" customFormat="1" ht="17.100000000000001" customHeight="1" x14ac:dyDescent="0.25">
      <c r="B150" s="75">
        <v>191</v>
      </c>
      <c r="C150" s="87" t="s">
        <v>278</v>
      </c>
      <c r="D150" s="49">
        <v>71.227118219531988</v>
      </c>
      <c r="E150" s="49">
        <v>11.706047706111001</v>
      </c>
      <c r="F150" s="78">
        <v>6.1480524857400001</v>
      </c>
      <c r="G150" s="49">
        <v>17.854100191851</v>
      </c>
      <c r="H150" s="49"/>
      <c r="I150" s="49">
        <v>0</v>
      </c>
      <c r="J150" s="49">
        <v>6.1480524857400001</v>
      </c>
      <c r="K150" s="49">
        <v>6.1480524857400001</v>
      </c>
      <c r="L150" s="49"/>
      <c r="M150" s="49">
        <v>47.224965541940982</v>
      </c>
      <c r="N150" s="53">
        <v>53.373018027680985</v>
      </c>
      <c r="O150" s="60"/>
    </row>
    <row r="151" spans="1:15" s="33" customFormat="1" ht="17.100000000000001" customHeight="1" x14ac:dyDescent="0.25">
      <c r="A151" s="33">
        <v>133</v>
      </c>
      <c r="B151" s="75">
        <v>193</v>
      </c>
      <c r="C151" s="87" t="s">
        <v>280</v>
      </c>
      <c r="D151" s="49">
        <v>49.531252731015002</v>
      </c>
      <c r="E151" s="49">
        <v>9.9062504160839993</v>
      </c>
      <c r="F151" s="78">
        <v>4.9531252080420005</v>
      </c>
      <c r="G151" s="49">
        <v>14.859375624125999</v>
      </c>
      <c r="H151" s="49"/>
      <c r="I151" s="49">
        <v>0</v>
      </c>
      <c r="J151" s="49">
        <v>4.9531252080420005</v>
      </c>
      <c r="K151" s="49">
        <v>4.9531252080420005</v>
      </c>
      <c r="L151" s="49"/>
      <c r="M151" s="49">
        <v>29.718751898847</v>
      </c>
      <c r="N151" s="53">
        <v>34.671877106888999</v>
      </c>
      <c r="O151" s="60"/>
    </row>
    <row r="152" spans="1:15" s="33" customFormat="1" ht="17.100000000000001" customHeight="1" x14ac:dyDescent="0.25">
      <c r="B152" s="75">
        <v>197</v>
      </c>
      <c r="C152" s="87" t="s">
        <v>284</v>
      </c>
      <c r="D152" s="49">
        <v>207.09082184359801</v>
      </c>
      <c r="E152" s="49">
        <v>49.001179674051002</v>
      </c>
      <c r="F152" s="78">
        <v>10.449692809941002</v>
      </c>
      <c r="G152" s="49">
        <v>59.450872483992001</v>
      </c>
      <c r="H152" s="49"/>
      <c r="I152" s="49">
        <v>10.268451356031001</v>
      </c>
      <c r="J152" s="49">
        <v>20.718144165971999</v>
      </c>
      <c r="K152" s="49">
        <v>30.986595522003</v>
      </c>
      <c r="L152" s="49"/>
      <c r="M152" s="49">
        <v>116.65335383760302</v>
      </c>
      <c r="N152" s="53">
        <v>147.63994935960602</v>
      </c>
      <c r="O152" s="60"/>
    </row>
    <row r="153" spans="1:15" s="33" customFormat="1" ht="17.100000000000001" customHeight="1" x14ac:dyDescent="0.25">
      <c r="A153" s="33">
        <v>134</v>
      </c>
      <c r="B153" s="75">
        <v>199</v>
      </c>
      <c r="C153" s="87" t="s">
        <v>879</v>
      </c>
      <c r="D153" s="49">
        <v>201.65974482594601</v>
      </c>
      <c r="E153" s="49">
        <v>55.71175234119</v>
      </c>
      <c r="F153" s="78">
        <v>13.812791553329999</v>
      </c>
      <c r="G153" s="49">
        <v>69.524543894519994</v>
      </c>
      <c r="H153" s="49"/>
      <c r="I153" s="49">
        <v>4.5539693010240008</v>
      </c>
      <c r="J153" s="49">
        <v>18.366760854354002</v>
      </c>
      <c r="K153" s="49">
        <v>22.920730155378003</v>
      </c>
      <c r="L153" s="49"/>
      <c r="M153" s="49">
        <v>109.21447077604802</v>
      </c>
      <c r="N153" s="53">
        <v>132.13520093142603</v>
      </c>
      <c r="O153" s="60"/>
    </row>
    <row r="154" spans="1:15" s="33" customFormat="1" ht="17.100000000000001" customHeight="1" x14ac:dyDescent="0.25">
      <c r="A154" s="33">
        <v>135</v>
      </c>
      <c r="B154" s="75">
        <v>203</v>
      </c>
      <c r="C154" s="81" t="s">
        <v>290</v>
      </c>
      <c r="D154" s="49">
        <v>479.74768940729399</v>
      </c>
      <c r="E154" s="49">
        <v>168.71331696426898</v>
      </c>
      <c r="F154" s="78">
        <v>38.262317555054999</v>
      </c>
      <c r="G154" s="49">
        <v>206.97563451932399</v>
      </c>
      <c r="H154" s="49"/>
      <c r="I154" s="49">
        <v>5.4107983618590012</v>
      </c>
      <c r="J154" s="49">
        <v>43.673115916914</v>
      </c>
      <c r="K154" s="49">
        <v>49.083914278773001</v>
      </c>
      <c r="L154" s="49"/>
      <c r="M154" s="49">
        <v>223.68814060919701</v>
      </c>
      <c r="N154" s="53">
        <v>272.77205488797</v>
      </c>
      <c r="O154" s="60"/>
    </row>
    <row r="155" spans="1:15" s="33" customFormat="1" ht="17.100000000000001" customHeight="1" x14ac:dyDescent="0.25">
      <c r="A155" s="33">
        <v>136</v>
      </c>
      <c r="B155" s="75">
        <v>205</v>
      </c>
      <c r="C155" s="84" t="s">
        <v>538</v>
      </c>
      <c r="D155" s="49">
        <v>1515.9388644669718</v>
      </c>
      <c r="E155" s="49">
        <v>448.64560611624597</v>
      </c>
      <c r="F155" s="78">
        <v>40.15411132022399</v>
      </c>
      <c r="G155" s="49">
        <v>488.79971743646996</v>
      </c>
      <c r="H155" s="49"/>
      <c r="I155" s="49">
        <v>48.960853974284994</v>
      </c>
      <c r="J155" s="49">
        <v>153.11157145765799</v>
      </c>
      <c r="K155" s="49">
        <v>202.07242543194297</v>
      </c>
      <c r="L155" s="49"/>
      <c r="M155" s="49">
        <v>825.06672159855884</v>
      </c>
      <c r="N155" s="53">
        <v>1027.1391470305018</v>
      </c>
      <c r="O155" s="60"/>
    </row>
    <row r="156" spans="1:15" s="33" customFormat="1" ht="17.100000000000001" customHeight="1" x14ac:dyDescent="0.25">
      <c r="B156" s="75">
        <v>206</v>
      </c>
      <c r="C156" s="87" t="s">
        <v>610</v>
      </c>
      <c r="D156" s="49">
        <v>548.29503635883896</v>
      </c>
      <c r="E156" s="49">
        <v>191.90326359088502</v>
      </c>
      <c r="F156" s="78">
        <v>27.414751941555004</v>
      </c>
      <c r="G156" s="49">
        <v>219.31801553244003</v>
      </c>
      <c r="H156" s="49"/>
      <c r="I156" s="49">
        <v>27.414751941555004</v>
      </c>
      <c r="J156" s="49">
        <v>54.829503883110007</v>
      </c>
      <c r="K156" s="49">
        <v>82.244255824665004</v>
      </c>
      <c r="L156" s="49"/>
      <c r="M156" s="49">
        <v>246.73276500173392</v>
      </c>
      <c r="N156" s="53">
        <v>328.97702082639893</v>
      </c>
      <c r="O156" s="60"/>
    </row>
    <row r="157" spans="1:15" s="33" customFormat="1" ht="17.100000000000001" customHeight="1" x14ac:dyDescent="0.25">
      <c r="A157" s="33">
        <v>137</v>
      </c>
      <c r="B157" s="75">
        <v>207</v>
      </c>
      <c r="C157" s="87" t="s">
        <v>880</v>
      </c>
      <c r="D157" s="49">
        <v>623.754752459982</v>
      </c>
      <c r="E157" s="49">
        <v>150.57550907826902</v>
      </c>
      <c r="F157" s="78">
        <v>26.164601249424003</v>
      </c>
      <c r="G157" s="49">
        <v>176.74011032769303</v>
      </c>
      <c r="H157" s="49"/>
      <c r="I157" s="49">
        <v>10.971503570643</v>
      </c>
      <c r="J157" s="49">
        <v>63.054949403358002</v>
      </c>
      <c r="K157" s="49">
        <v>74.026452974001003</v>
      </c>
      <c r="L157" s="49"/>
      <c r="M157" s="49">
        <v>372.98818915828792</v>
      </c>
      <c r="N157" s="53">
        <v>447.01464213228894</v>
      </c>
      <c r="O157" s="60"/>
    </row>
    <row r="158" spans="1:15" s="33" customFormat="1" ht="17.100000000000001" customHeight="1" x14ac:dyDescent="0.25">
      <c r="A158" s="33">
        <v>138</v>
      </c>
      <c r="B158" s="75">
        <v>208</v>
      </c>
      <c r="C158" s="87" t="s">
        <v>622</v>
      </c>
      <c r="D158" s="49">
        <v>122.19196145709294</v>
      </c>
      <c r="E158" s="49">
        <v>24.438392889965996</v>
      </c>
      <c r="F158" s="78">
        <v>8.1461309633220012</v>
      </c>
      <c r="G158" s="49">
        <v>32.584523853287997</v>
      </c>
      <c r="H158" s="49"/>
      <c r="I158" s="49">
        <v>0</v>
      </c>
      <c r="J158" s="49">
        <v>8.1461309633220012</v>
      </c>
      <c r="K158" s="49">
        <v>8.1461309633220012</v>
      </c>
      <c r="L158" s="49"/>
      <c r="M158" s="49">
        <v>81.461306640482945</v>
      </c>
      <c r="N158" s="53">
        <v>89.607437603804954</v>
      </c>
      <c r="O158" s="60"/>
    </row>
    <row r="159" spans="1:15" s="33" customFormat="1" ht="17.100000000000001" customHeight="1" x14ac:dyDescent="0.25">
      <c r="A159" s="33">
        <v>139</v>
      </c>
      <c r="B159" s="75">
        <v>210</v>
      </c>
      <c r="C159" s="87" t="s">
        <v>628</v>
      </c>
      <c r="D159" s="49">
        <v>1798.3939998115079</v>
      </c>
      <c r="E159" s="49">
        <v>351.16634648766001</v>
      </c>
      <c r="F159" s="78">
        <v>152.40105821958602</v>
      </c>
      <c r="G159" s="49">
        <v>503.56740470724606</v>
      </c>
      <c r="H159" s="49"/>
      <c r="I159" s="49">
        <v>31.072940538618003</v>
      </c>
      <c r="J159" s="49">
        <v>183.473998758204</v>
      </c>
      <c r="K159" s="49">
        <v>214.54693929682202</v>
      </c>
      <c r="L159" s="49"/>
      <c r="M159" s="49">
        <v>1080.2796558074397</v>
      </c>
      <c r="N159" s="53">
        <v>1294.8265951042617</v>
      </c>
      <c r="O159" s="60"/>
    </row>
    <row r="160" spans="1:15" s="33" customFormat="1" ht="17.100000000000001" customHeight="1" x14ac:dyDescent="0.25">
      <c r="A160" s="33">
        <v>140</v>
      </c>
      <c r="B160" s="91">
        <v>218</v>
      </c>
      <c r="C160" s="85" t="s">
        <v>461</v>
      </c>
      <c r="D160" s="49">
        <v>509.638765054386</v>
      </c>
      <c r="E160" s="49">
        <v>113.24335903554299</v>
      </c>
      <c r="F160" s="78">
        <v>24.399173592057</v>
      </c>
      <c r="G160" s="49">
        <v>137.64253262759999</v>
      </c>
      <c r="H160" s="49"/>
      <c r="I160" s="49">
        <v>3.129332933463</v>
      </c>
      <c r="J160" s="49">
        <v>55.057013051040002</v>
      </c>
      <c r="K160" s="49">
        <v>58.186345984502999</v>
      </c>
      <c r="L160" s="49"/>
      <c r="M160" s="49">
        <v>313.80988644228302</v>
      </c>
      <c r="N160" s="53">
        <v>371.99623242678604</v>
      </c>
      <c r="O160" s="60"/>
    </row>
    <row r="161" spans="1:15" s="33" customFormat="1" ht="17.100000000000001" customHeight="1" x14ac:dyDescent="0.25">
      <c r="B161" s="75">
        <v>219</v>
      </c>
      <c r="C161" s="81" t="s">
        <v>306</v>
      </c>
      <c r="D161" s="49">
        <v>553.55028266095803</v>
      </c>
      <c r="E161" s="49">
        <v>55.355028240072009</v>
      </c>
      <c r="F161" s="78">
        <v>27.677514120035998</v>
      </c>
      <c r="G161" s="49">
        <v>83.03254236010801</v>
      </c>
      <c r="H161" s="49"/>
      <c r="I161" s="49">
        <v>27.677514120035998</v>
      </c>
      <c r="J161" s="49">
        <v>55.355028240071995</v>
      </c>
      <c r="K161" s="49">
        <v>83.032542360107996</v>
      </c>
      <c r="L161" s="49"/>
      <c r="M161" s="49">
        <v>387.48519794074207</v>
      </c>
      <c r="N161" s="53">
        <v>470.51774030085005</v>
      </c>
      <c r="O161" s="60"/>
    </row>
    <row r="162" spans="1:15" s="33" customFormat="1" ht="17.100000000000001" customHeight="1" x14ac:dyDescent="0.25">
      <c r="A162" s="33">
        <v>141</v>
      </c>
      <c r="B162" s="91">
        <v>223</v>
      </c>
      <c r="C162" s="85" t="s">
        <v>549</v>
      </c>
      <c r="D162" s="49">
        <v>56.353980429252005</v>
      </c>
      <c r="E162" s="49">
        <v>3.795516580020001</v>
      </c>
      <c r="F162" s="78">
        <v>6.5698082413919998</v>
      </c>
      <c r="G162" s="49">
        <v>10.365324821412001</v>
      </c>
      <c r="H162" s="49"/>
      <c r="I162" s="49">
        <v>0</v>
      </c>
      <c r="J162" s="49">
        <v>6.5698082413919998</v>
      </c>
      <c r="K162" s="49">
        <v>6.5698082413919998</v>
      </c>
      <c r="L162" s="49"/>
      <c r="M162" s="49">
        <v>39.418847366448006</v>
      </c>
      <c r="N162" s="53">
        <v>45.988655607840002</v>
      </c>
      <c r="O162" s="60"/>
    </row>
    <row r="163" spans="1:15" s="33" customFormat="1" ht="17.100000000000001" customHeight="1" x14ac:dyDescent="0.25">
      <c r="B163" s="91">
        <v>225</v>
      </c>
      <c r="C163" s="85" t="s">
        <v>309</v>
      </c>
      <c r="D163" s="49">
        <v>16.121238587684999</v>
      </c>
      <c r="E163" s="49">
        <v>2.4181854953850004</v>
      </c>
      <c r="F163" s="78">
        <v>1.6121236635900003</v>
      </c>
      <c r="G163" s="49">
        <v>4.0303091589750011</v>
      </c>
      <c r="H163" s="49"/>
      <c r="I163" s="49">
        <v>0</v>
      </c>
      <c r="J163" s="49">
        <v>1.6121236635900003</v>
      </c>
      <c r="K163" s="49">
        <v>1.6121236635900003</v>
      </c>
      <c r="L163" s="49"/>
      <c r="M163" s="49">
        <v>10.478805765119997</v>
      </c>
      <c r="N163" s="53">
        <v>12.090929428709998</v>
      </c>
      <c r="O163" s="60"/>
    </row>
    <row r="164" spans="1:15" s="33" customFormat="1" ht="17.100000000000001" customHeight="1" x14ac:dyDescent="0.25">
      <c r="B164" s="91">
        <v>227</v>
      </c>
      <c r="C164" s="85" t="s">
        <v>311</v>
      </c>
      <c r="D164" s="49">
        <v>1380.0498369530071</v>
      </c>
      <c r="E164" s="49">
        <v>0</v>
      </c>
      <c r="F164" s="78">
        <v>72.634201924349995</v>
      </c>
      <c r="G164" s="49">
        <v>72.634201924349995</v>
      </c>
      <c r="H164" s="49"/>
      <c r="I164" s="49">
        <v>72.634201924349995</v>
      </c>
      <c r="J164" s="49">
        <v>145.26840384869999</v>
      </c>
      <c r="K164" s="49">
        <v>217.90260577304997</v>
      </c>
      <c r="L164" s="49"/>
      <c r="M164" s="49">
        <v>1089.5130292556071</v>
      </c>
      <c r="N164" s="53">
        <v>1307.4156350286571</v>
      </c>
      <c r="O164" s="60"/>
    </row>
    <row r="165" spans="1:15" s="33" customFormat="1" ht="17.100000000000001" customHeight="1" x14ac:dyDescent="0.25">
      <c r="B165" s="91">
        <v>228</v>
      </c>
      <c r="C165" s="85" t="s">
        <v>876</v>
      </c>
      <c r="D165" s="49">
        <v>253.79335140304204</v>
      </c>
      <c r="E165" s="49">
        <v>0</v>
      </c>
      <c r="F165" s="78">
        <v>13.206132014393999</v>
      </c>
      <c r="G165" s="49">
        <v>13.206132014393999</v>
      </c>
      <c r="H165" s="49"/>
      <c r="I165" s="49">
        <v>13.349974144848</v>
      </c>
      <c r="J165" s="49">
        <v>26.699948289696</v>
      </c>
      <c r="K165" s="49">
        <v>40.049922434544001</v>
      </c>
      <c r="L165" s="49"/>
      <c r="M165" s="49">
        <v>200.53729695410402</v>
      </c>
      <c r="N165" s="53">
        <v>240.58721938864801</v>
      </c>
      <c r="O165" s="60"/>
    </row>
    <row r="166" spans="1:15" s="194" customFormat="1" ht="17.100000000000001" customHeight="1" x14ac:dyDescent="0.25">
      <c r="A166" s="194">
        <v>41</v>
      </c>
      <c r="B166" s="75">
        <v>233</v>
      </c>
      <c r="C166" s="85" t="s">
        <v>609</v>
      </c>
      <c r="D166" s="49">
        <v>111.59619432525301</v>
      </c>
      <c r="E166" s="49">
        <v>27.899049004200005</v>
      </c>
      <c r="F166" s="78">
        <v>5.5798098008399997</v>
      </c>
      <c r="G166" s="49">
        <v>33.478858805040005</v>
      </c>
      <c r="H166" s="49"/>
      <c r="I166" s="49">
        <v>5.5798098008399997</v>
      </c>
      <c r="J166" s="49">
        <v>11.159619601679999</v>
      </c>
      <c r="K166" s="49">
        <v>16.739429402519999</v>
      </c>
      <c r="L166" s="49"/>
      <c r="M166" s="49">
        <v>61.377906117693001</v>
      </c>
      <c r="N166" s="53">
        <v>78.117335520213004</v>
      </c>
      <c r="O166" s="60"/>
    </row>
    <row r="167" spans="1:15" s="33" customFormat="1" ht="17.100000000000001" customHeight="1" x14ac:dyDescent="0.25">
      <c r="A167" s="33">
        <v>142</v>
      </c>
      <c r="B167" s="75">
        <v>236</v>
      </c>
      <c r="C167" s="85" t="s">
        <v>320</v>
      </c>
      <c r="D167" s="49">
        <v>1195.7867065364551</v>
      </c>
      <c r="E167" s="49">
        <v>59.789335294292997</v>
      </c>
      <c r="F167" s="78">
        <v>59.789335294292997</v>
      </c>
      <c r="G167" s="49">
        <v>119.57867058858599</v>
      </c>
      <c r="H167" s="49"/>
      <c r="I167" s="49">
        <v>59.789335294292997</v>
      </c>
      <c r="J167" s="49">
        <v>119.57867058858599</v>
      </c>
      <c r="K167" s="49">
        <v>179.368005882879</v>
      </c>
      <c r="L167" s="49"/>
      <c r="M167" s="49">
        <v>896.84003006499006</v>
      </c>
      <c r="N167" s="53">
        <v>1076.2080359478691</v>
      </c>
      <c r="O167" s="60"/>
    </row>
    <row r="168" spans="1:15" s="33" customFormat="1" ht="17.100000000000001" customHeight="1" x14ac:dyDescent="0.25">
      <c r="B168" s="75">
        <v>248</v>
      </c>
      <c r="C168" s="191" t="s">
        <v>603</v>
      </c>
      <c r="D168" s="49">
        <v>808.25658123751191</v>
      </c>
      <c r="E168" s="49">
        <v>55.71843473255398</v>
      </c>
      <c r="F168" s="78">
        <v>25.606269598634992</v>
      </c>
      <c r="G168" s="49">
        <v>81.324704331188968</v>
      </c>
      <c r="H168" s="49"/>
      <c r="I168" s="49">
        <v>36.260819420034004</v>
      </c>
      <c r="J168" s="49">
        <v>82.291046226708005</v>
      </c>
      <c r="K168" s="49">
        <v>118.55186564674202</v>
      </c>
      <c r="L168" s="49"/>
      <c r="M168" s="49">
        <v>608.3800112595809</v>
      </c>
      <c r="N168" s="53">
        <v>726.93187690632294</v>
      </c>
      <c r="O168" s="38"/>
    </row>
    <row r="169" spans="1:15" s="33" customFormat="1" ht="17.100000000000001" customHeight="1" x14ac:dyDescent="0.25">
      <c r="B169" s="75">
        <v>250</v>
      </c>
      <c r="C169" s="81" t="s">
        <v>605</v>
      </c>
      <c r="D169" s="49">
        <v>583.082094284052</v>
      </c>
      <c r="E169" s="49">
        <v>41.675315763873009</v>
      </c>
      <c r="F169" s="78">
        <v>32.718296074332002</v>
      </c>
      <c r="G169" s="49">
        <v>74.393611838205004</v>
      </c>
      <c r="H169" s="49"/>
      <c r="I169" s="49">
        <v>8.9570196895410028</v>
      </c>
      <c r="J169" s="49">
        <v>65.436592148664005</v>
      </c>
      <c r="K169" s="49">
        <v>74.393611838205004</v>
      </c>
      <c r="L169" s="49"/>
      <c r="M169" s="49">
        <v>434.294870607642</v>
      </c>
      <c r="N169" s="53">
        <v>508.688482445847</v>
      </c>
      <c r="O169" s="60"/>
    </row>
    <row r="170" spans="1:15" s="33" customFormat="1" ht="17.100000000000001" customHeight="1" x14ac:dyDescent="0.25">
      <c r="B170" s="92">
        <v>252</v>
      </c>
      <c r="C170" s="98" t="s">
        <v>608</v>
      </c>
      <c r="D170" s="94">
        <v>103.02321136552501</v>
      </c>
      <c r="E170" s="94">
        <v>16.266823011549</v>
      </c>
      <c r="F170" s="95">
        <v>10.844548674366001</v>
      </c>
      <c r="G170" s="94">
        <v>27.111371685915003</v>
      </c>
      <c r="H170" s="94"/>
      <c r="I170" s="94">
        <v>0</v>
      </c>
      <c r="J170" s="94">
        <v>10.844548674366003</v>
      </c>
      <c r="K170" s="94">
        <v>10.844548674366003</v>
      </c>
      <c r="L170" s="94"/>
      <c r="M170" s="94">
        <v>65.067291005244016</v>
      </c>
      <c r="N170" s="99">
        <v>75.911839679610011</v>
      </c>
      <c r="O170" s="60"/>
    </row>
    <row r="171" spans="1:15" s="64" customFormat="1" ht="17.100000000000001" customHeight="1" x14ac:dyDescent="0.25">
      <c r="B171" s="54"/>
      <c r="C171" s="100"/>
      <c r="D171" s="101"/>
      <c r="E171" s="101"/>
      <c r="F171" s="96"/>
      <c r="G171" s="101"/>
      <c r="H171" s="101"/>
      <c r="I171" s="101"/>
      <c r="J171" s="101"/>
      <c r="K171" s="101"/>
      <c r="L171" s="101"/>
      <c r="M171" s="101"/>
      <c r="N171" s="101"/>
      <c r="O171" s="60"/>
    </row>
    <row r="172" spans="1:15" s="33" customFormat="1" ht="17.100000000000001" customHeight="1" x14ac:dyDescent="0.25">
      <c r="A172" s="33">
        <v>1</v>
      </c>
      <c r="B172" s="43"/>
      <c r="C172" s="85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60"/>
    </row>
    <row r="173" spans="1:15" s="33" customFormat="1" ht="17.100000000000001" customHeight="1" x14ac:dyDescent="0.25">
      <c r="A173" s="33">
        <v>2</v>
      </c>
      <c r="B173" s="76"/>
      <c r="C173" s="89" t="s">
        <v>462</v>
      </c>
      <c r="D173" s="66">
        <v>56194.192426921494</v>
      </c>
      <c r="E173" s="66">
        <v>7449.8696861245144</v>
      </c>
      <c r="F173" s="66">
        <v>2280.1599289848391</v>
      </c>
      <c r="G173" s="66">
        <v>9730.0296151093498</v>
      </c>
      <c r="H173" s="66"/>
      <c r="I173" s="66">
        <v>989.371408020996</v>
      </c>
      <c r="J173" s="66">
        <v>4676.4786379460165</v>
      </c>
      <c r="K173" s="66">
        <v>5665.8500459670113</v>
      </c>
      <c r="L173" s="66">
        <v>0</v>
      </c>
      <c r="M173" s="66">
        <v>40798.312765845127</v>
      </c>
      <c r="N173" s="66">
        <v>46464.162811812123</v>
      </c>
      <c r="O173" s="67"/>
    </row>
    <row r="174" spans="1:15" s="33" customFormat="1" ht="17.100000000000001" customHeight="1" x14ac:dyDescent="0.25">
      <c r="A174" s="33">
        <v>5</v>
      </c>
      <c r="B174" s="75">
        <v>62</v>
      </c>
      <c r="C174" s="84" t="s">
        <v>1929</v>
      </c>
      <c r="D174" s="49">
        <v>7954.0443509999996</v>
      </c>
      <c r="E174" s="49">
        <v>2299.5510084671851</v>
      </c>
      <c r="F174" s="78">
        <v>459.91020169343693</v>
      </c>
      <c r="G174" s="49">
        <v>2759.4612101606222</v>
      </c>
      <c r="H174" s="49"/>
      <c r="I174" s="49">
        <v>0</v>
      </c>
      <c r="J174" s="49">
        <v>919.82040338687386</v>
      </c>
      <c r="K174" s="49">
        <v>919.82040338687386</v>
      </c>
      <c r="L174" s="49"/>
      <c r="M174" s="49">
        <v>4274.7627374525027</v>
      </c>
      <c r="N174" s="53">
        <v>5194.5831408393769</v>
      </c>
      <c r="O174" s="60"/>
    </row>
    <row r="175" spans="1:15" s="33" customFormat="1" ht="17.100000000000001" customHeight="1" x14ac:dyDescent="0.25">
      <c r="A175" s="33">
        <v>8</v>
      </c>
      <c r="B175" s="75">
        <v>68</v>
      </c>
      <c r="C175" s="84" t="s">
        <v>535</v>
      </c>
      <c r="D175" s="49">
        <v>1200.1817976758609</v>
      </c>
      <c r="E175" s="49">
        <v>187.34277402677105</v>
      </c>
      <c r="F175" s="78">
        <v>100.01405009475</v>
      </c>
      <c r="G175" s="49">
        <v>287.35682412152107</v>
      </c>
      <c r="H175" s="49"/>
      <c r="I175" s="49">
        <v>21.834713001156004</v>
      </c>
      <c r="J175" s="49">
        <v>121.84876309590602</v>
      </c>
      <c r="K175" s="49">
        <v>143.68347609706203</v>
      </c>
      <c r="L175" s="49"/>
      <c r="M175" s="49">
        <v>769.14149745727786</v>
      </c>
      <c r="N175" s="53">
        <v>912.82497355433986</v>
      </c>
      <c r="O175" s="60"/>
    </row>
    <row r="176" spans="1:15" s="33" customFormat="1" ht="17.100000000000001" customHeight="1" x14ac:dyDescent="0.25">
      <c r="A176" s="33">
        <v>9</v>
      </c>
      <c r="B176" s="75">
        <v>104</v>
      </c>
      <c r="C176" s="81" t="s">
        <v>464</v>
      </c>
      <c r="D176" s="49">
        <v>2265.0612437006725</v>
      </c>
      <c r="E176" s="49">
        <v>1393.5031612364612</v>
      </c>
      <c r="F176" s="78">
        <v>113.57725024489798</v>
      </c>
      <c r="G176" s="49">
        <v>1507.0804114813591</v>
      </c>
      <c r="H176" s="49"/>
      <c r="I176" s="49">
        <v>25.541362598103007</v>
      </c>
      <c r="J176" s="49">
        <v>227.15450048979596</v>
      </c>
      <c r="K176" s="49">
        <v>252.69586308789897</v>
      </c>
      <c r="L176" s="49"/>
      <c r="M176" s="49">
        <v>505.28496913141453</v>
      </c>
      <c r="N176" s="53">
        <v>757.98083221931347</v>
      </c>
      <c r="O176" s="60"/>
    </row>
    <row r="177" spans="1:15" s="194" customFormat="1" ht="17.100000000000001" customHeight="1" x14ac:dyDescent="0.25">
      <c r="A177" s="194">
        <v>10</v>
      </c>
      <c r="B177" s="75">
        <v>128</v>
      </c>
      <c r="C177" s="84" t="s">
        <v>230</v>
      </c>
      <c r="D177" s="49">
        <v>864.65631931430414</v>
      </c>
      <c r="E177" s="49">
        <v>482.43164035779904</v>
      </c>
      <c r="F177" s="78">
        <v>52.879982433233998</v>
      </c>
      <c r="G177" s="49">
        <v>535.31162279103307</v>
      </c>
      <c r="H177" s="49"/>
      <c r="I177" s="49">
        <v>36.52119196308</v>
      </c>
      <c r="J177" s="49">
        <v>89.401174396314005</v>
      </c>
      <c r="K177" s="49">
        <v>125.922366359394</v>
      </c>
      <c r="L177" s="49"/>
      <c r="M177" s="49">
        <v>203.42233016387706</v>
      </c>
      <c r="N177" s="53">
        <v>329.34469652327107</v>
      </c>
      <c r="O177" s="60"/>
    </row>
    <row r="178" spans="1:15" s="194" customFormat="1" ht="17.100000000000001" customHeight="1" x14ac:dyDescent="0.25">
      <c r="A178" s="194">
        <v>11</v>
      </c>
      <c r="B178" s="75">
        <v>139</v>
      </c>
      <c r="C178" s="87" t="s">
        <v>238</v>
      </c>
      <c r="D178" s="49">
        <v>155.76844009009801</v>
      </c>
      <c r="E178" s="49">
        <v>57.328559508066</v>
      </c>
      <c r="F178" s="78">
        <v>12.203517235602</v>
      </c>
      <c r="G178" s="49">
        <v>69.532076743668</v>
      </c>
      <c r="H178" s="49"/>
      <c r="I178" s="49">
        <v>4.1760711952739999</v>
      </c>
      <c r="J178" s="49">
        <v>16.379588430875998</v>
      </c>
      <c r="K178" s="49">
        <v>20.555659626149996</v>
      </c>
      <c r="L178" s="49"/>
      <c r="M178" s="49">
        <v>65.680703720280007</v>
      </c>
      <c r="N178" s="53">
        <v>86.236363346430011</v>
      </c>
      <c r="O178" s="60"/>
    </row>
    <row r="179" spans="1:15" s="194" customFormat="1" ht="17.100000000000001" customHeight="1" x14ac:dyDescent="0.25">
      <c r="B179" s="75">
        <v>140</v>
      </c>
      <c r="C179" s="87" t="s">
        <v>239</v>
      </c>
      <c r="D179" s="49">
        <v>170.15777435910002</v>
      </c>
      <c r="E179" s="49">
        <v>33.155867013719998</v>
      </c>
      <c r="F179" s="78">
        <v>11.167430905488001</v>
      </c>
      <c r="G179" s="49">
        <v>44.323297919208002</v>
      </c>
      <c r="H179" s="49"/>
      <c r="I179" s="49">
        <v>1.4963685000000002</v>
      </c>
      <c r="J179" s="49">
        <v>12.663799405488001</v>
      </c>
      <c r="K179" s="49">
        <v>14.160167905488002</v>
      </c>
      <c r="L179" s="49"/>
      <c r="M179" s="49">
        <v>111.67430853440402</v>
      </c>
      <c r="N179" s="53">
        <v>125.83447643989203</v>
      </c>
      <c r="O179" s="38"/>
    </row>
    <row r="180" spans="1:15" s="194" customFormat="1" ht="17.100000000000001" customHeight="1" x14ac:dyDescent="0.25">
      <c r="A180" s="194">
        <v>12</v>
      </c>
      <c r="B180" s="75">
        <v>142</v>
      </c>
      <c r="C180" s="84" t="s">
        <v>241</v>
      </c>
      <c r="D180" s="49">
        <v>542.38461382696801</v>
      </c>
      <c r="E180" s="49">
        <v>238.28824280547005</v>
      </c>
      <c r="F180" s="78">
        <v>28.092952468118998</v>
      </c>
      <c r="G180" s="49">
        <v>266.38119527358907</v>
      </c>
      <c r="H180" s="49"/>
      <c r="I180" s="49">
        <v>0</v>
      </c>
      <c r="J180" s="49">
        <v>56.185904936237996</v>
      </c>
      <c r="K180" s="49">
        <v>56.185904936237996</v>
      </c>
      <c r="L180" s="49"/>
      <c r="M180" s="49">
        <v>219.81751361714095</v>
      </c>
      <c r="N180" s="53">
        <v>276.00341855337894</v>
      </c>
      <c r="O180" s="38"/>
    </row>
    <row r="181" spans="1:15" s="194" customFormat="1" ht="17.100000000000001" customHeight="1" x14ac:dyDescent="0.25">
      <c r="A181" s="194">
        <v>14</v>
      </c>
      <c r="B181" s="75">
        <v>146</v>
      </c>
      <c r="C181" s="84" t="s">
        <v>245</v>
      </c>
      <c r="D181" s="49">
        <v>13559.661954299998</v>
      </c>
      <c r="E181" s="49">
        <v>0</v>
      </c>
      <c r="F181" s="78">
        <v>451.98873198349207</v>
      </c>
      <c r="G181" s="49">
        <v>451.98873198349207</v>
      </c>
      <c r="H181" s="49"/>
      <c r="I181" s="49">
        <v>0</v>
      </c>
      <c r="J181" s="49">
        <v>451.98873198349207</v>
      </c>
      <c r="K181" s="49">
        <v>451.98873198349207</v>
      </c>
      <c r="L181" s="49"/>
      <c r="M181" s="49">
        <v>12655.684490333013</v>
      </c>
      <c r="N181" s="53">
        <v>13107.673222316505</v>
      </c>
      <c r="O181" s="38"/>
    </row>
    <row r="182" spans="1:15" s="194" customFormat="1" ht="17.100000000000001" customHeight="1" x14ac:dyDescent="0.25">
      <c r="B182" s="75">
        <v>151</v>
      </c>
      <c r="C182" s="84" t="s">
        <v>465</v>
      </c>
      <c r="D182" s="49">
        <v>201.75342360963899</v>
      </c>
      <c r="E182" s="49">
        <v>14.544444965094</v>
      </c>
      <c r="F182" s="78">
        <v>12.316058199654</v>
      </c>
      <c r="G182" s="49">
        <v>26.860503164748</v>
      </c>
      <c r="H182" s="49"/>
      <c r="I182" s="49">
        <v>7.8592846687739994</v>
      </c>
      <c r="J182" s="49">
        <v>20.175342868428</v>
      </c>
      <c r="K182" s="49">
        <v>28.034627537201999</v>
      </c>
      <c r="L182" s="49"/>
      <c r="M182" s="49">
        <v>146.85829290768899</v>
      </c>
      <c r="N182" s="53">
        <v>174.89292044489099</v>
      </c>
      <c r="O182" s="38"/>
    </row>
    <row r="183" spans="1:15" s="194" customFormat="1" ht="17.100000000000001" customHeight="1" x14ac:dyDescent="0.25">
      <c r="A183" s="194">
        <v>15</v>
      </c>
      <c r="B183" s="75">
        <v>164</v>
      </c>
      <c r="C183" s="84" t="s">
        <v>536</v>
      </c>
      <c r="D183" s="49">
        <v>507.99112775188803</v>
      </c>
      <c r="E183" s="49">
        <v>39.384028302761983</v>
      </c>
      <c r="F183" s="78">
        <v>27.749805503937008</v>
      </c>
      <c r="G183" s="49">
        <v>67.133833806698988</v>
      </c>
      <c r="H183" s="49"/>
      <c r="I183" s="49">
        <v>8.0820601074839988</v>
      </c>
      <c r="J183" s="49">
        <v>55.548148517730006</v>
      </c>
      <c r="K183" s="49">
        <v>63.63020862521401</v>
      </c>
      <c r="L183" s="49"/>
      <c r="M183" s="49">
        <v>377.227085319975</v>
      </c>
      <c r="N183" s="53">
        <v>440.85729394518899</v>
      </c>
      <c r="O183" s="38"/>
    </row>
    <row r="184" spans="1:15" s="194" customFormat="1" ht="17.100000000000001" customHeight="1" x14ac:dyDescent="0.25">
      <c r="A184" s="194">
        <v>16</v>
      </c>
      <c r="B184" s="75">
        <v>185</v>
      </c>
      <c r="C184" s="84" t="s">
        <v>629</v>
      </c>
      <c r="D184" s="49">
        <v>106.46330100073799</v>
      </c>
      <c r="E184" s="49">
        <v>16.791879720825001</v>
      </c>
      <c r="F184" s="78">
        <v>11.194586480549999</v>
      </c>
      <c r="G184" s="49">
        <v>27.986466201375002</v>
      </c>
      <c r="H184" s="49"/>
      <c r="I184" s="49">
        <v>0</v>
      </c>
      <c r="J184" s="49">
        <v>11.194586480549999</v>
      </c>
      <c r="K184" s="49">
        <v>11.194586480549999</v>
      </c>
      <c r="L184" s="49"/>
      <c r="M184" s="49">
        <v>67.282248318812989</v>
      </c>
      <c r="N184" s="53">
        <v>78.47683479936299</v>
      </c>
      <c r="O184" s="38"/>
    </row>
    <row r="185" spans="1:15" s="194" customFormat="1" ht="17.100000000000001" customHeight="1" x14ac:dyDescent="0.25">
      <c r="A185" s="194">
        <v>18</v>
      </c>
      <c r="B185" s="75">
        <v>188</v>
      </c>
      <c r="C185" s="84" t="s">
        <v>275</v>
      </c>
      <c r="D185" s="49">
        <v>2028.7396257069151</v>
      </c>
      <c r="E185" s="49">
        <v>331.39356213810004</v>
      </c>
      <c r="F185" s="78">
        <v>86.794560063815993</v>
      </c>
      <c r="G185" s="49">
        <v>418.18812220191603</v>
      </c>
      <c r="H185" s="49"/>
      <c r="I185" s="49">
        <v>43.25644247928301</v>
      </c>
      <c r="J185" s="49">
        <v>207.24941010008399</v>
      </c>
      <c r="K185" s="49">
        <v>250.505852579367</v>
      </c>
      <c r="L185" s="49"/>
      <c r="M185" s="49">
        <v>1360.0456509256321</v>
      </c>
      <c r="N185" s="53">
        <v>1610.5515035049991</v>
      </c>
      <c r="O185" s="38"/>
    </row>
    <row r="186" spans="1:15" s="194" customFormat="1" ht="17.100000000000001" customHeight="1" x14ac:dyDescent="0.25">
      <c r="A186" s="194">
        <v>19</v>
      </c>
      <c r="B186" s="75">
        <v>190</v>
      </c>
      <c r="C186" s="84" t="s">
        <v>277</v>
      </c>
      <c r="D186" s="49">
        <v>543.24576127717501</v>
      </c>
      <c r="E186" s="49">
        <v>79.963930368828017</v>
      </c>
      <c r="F186" s="78">
        <v>23.358302265837001</v>
      </c>
      <c r="G186" s="49">
        <v>103.32223263466501</v>
      </c>
      <c r="H186" s="49"/>
      <c r="I186" s="49">
        <v>14.501175583191003</v>
      </c>
      <c r="J186" s="49">
        <v>55.940908555422006</v>
      </c>
      <c r="K186" s="49">
        <v>70.442084138613012</v>
      </c>
      <c r="L186" s="49"/>
      <c r="M186" s="49">
        <v>369.48144450389702</v>
      </c>
      <c r="N186" s="53">
        <v>439.92352864251006</v>
      </c>
      <c r="O186" s="38"/>
    </row>
    <row r="187" spans="1:15" s="194" customFormat="1" ht="17.100000000000001" customHeight="1" x14ac:dyDescent="0.25">
      <c r="A187" s="194">
        <v>21</v>
      </c>
      <c r="B187" s="75">
        <v>192</v>
      </c>
      <c r="C187" s="84" t="s">
        <v>279</v>
      </c>
      <c r="D187" s="49">
        <v>389.43306792027005</v>
      </c>
      <c r="E187" s="49">
        <v>99.910463139564015</v>
      </c>
      <c r="F187" s="78">
        <v>19.375457395206002</v>
      </c>
      <c r="G187" s="49">
        <v>119.28592053477001</v>
      </c>
      <c r="H187" s="49"/>
      <c r="I187" s="49">
        <v>0.505529360589</v>
      </c>
      <c r="J187" s="49">
        <v>39.761973511589993</v>
      </c>
      <c r="K187" s="49">
        <v>40.267502872178994</v>
      </c>
      <c r="L187" s="49"/>
      <c r="M187" s="49">
        <v>229.87964451332104</v>
      </c>
      <c r="N187" s="53">
        <v>270.14714738550003</v>
      </c>
      <c r="O187" s="38"/>
    </row>
    <row r="188" spans="1:15" s="194" customFormat="1" ht="17.100000000000001" customHeight="1" x14ac:dyDescent="0.25">
      <c r="A188" s="194">
        <v>22</v>
      </c>
      <c r="B188" s="75">
        <v>194</v>
      </c>
      <c r="C188" s="84" t="s">
        <v>281</v>
      </c>
      <c r="D188" s="49">
        <v>510.24714619781105</v>
      </c>
      <c r="E188" s="49">
        <v>58.164151586673</v>
      </c>
      <c r="F188" s="78">
        <v>26.721077012916005</v>
      </c>
      <c r="G188" s="49">
        <v>84.885228599588999</v>
      </c>
      <c r="H188" s="49"/>
      <c r="I188" s="49">
        <v>9.1487973993570009</v>
      </c>
      <c r="J188" s="49">
        <v>53.442154025832004</v>
      </c>
      <c r="K188" s="49">
        <v>62.590951425189004</v>
      </c>
      <c r="L188" s="49"/>
      <c r="M188" s="49">
        <v>362.770966173033</v>
      </c>
      <c r="N188" s="53">
        <v>425.36191759822202</v>
      </c>
      <c r="O188" s="38"/>
    </row>
    <row r="189" spans="1:15" s="33" customFormat="1" ht="17.100000000000001" customHeight="1" x14ac:dyDescent="0.25">
      <c r="A189" s="33">
        <v>23</v>
      </c>
      <c r="B189" s="75">
        <v>195</v>
      </c>
      <c r="C189" s="84" t="s">
        <v>467</v>
      </c>
      <c r="D189" s="49">
        <v>1258.921013696247</v>
      </c>
      <c r="E189" s="49">
        <v>248.86324164372002</v>
      </c>
      <c r="F189" s="78">
        <v>79.497961348046999</v>
      </c>
      <c r="G189" s="49">
        <v>328.36120299176702</v>
      </c>
      <c r="H189" s="49"/>
      <c r="I189" s="49">
        <v>48.271477526811005</v>
      </c>
      <c r="J189" s="49">
        <v>127.76943887485801</v>
      </c>
      <c r="K189" s="49">
        <v>176.04091640166902</v>
      </c>
      <c r="L189" s="49"/>
      <c r="M189" s="49">
        <v>754.51889430281096</v>
      </c>
      <c r="N189" s="53">
        <v>930.55981070448001</v>
      </c>
      <c r="O189" s="38"/>
    </row>
    <row r="190" spans="1:15" s="33" customFormat="1" ht="17.100000000000001" customHeight="1" x14ac:dyDescent="0.25">
      <c r="B190" s="75">
        <v>198</v>
      </c>
      <c r="C190" s="84" t="s">
        <v>285</v>
      </c>
      <c r="D190" s="49">
        <v>85.006708738941001</v>
      </c>
      <c r="E190" s="49">
        <v>9.0142646327580049</v>
      </c>
      <c r="F190" s="78">
        <v>7.0750997444490009</v>
      </c>
      <c r="G190" s="49">
        <v>16.089364377207005</v>
      </c>
      <c r="H190" s="49"/>
      <c r="I190" s="49">
        <v>1.939164888309</v>
      </c>
      <c r="J190" s="49">
        <v>9.0142646327580014</v>
      </c>
      <c r="K190" s="49">
        <v>10.953429521067001</v>
      </c>
      <c r="L190" s="49"/>
      <c r="M190" s="49">
        <v>57.963914840666995</v>
      </c>
      <c r="N190" s="53">
        <v>68.917344361733996</v>
      </c>
      <c r="O190" s="60"/>
    </row>
    <row r="191" spans="1:15" s="33" customFormat="1" ht="17.100000000000001" customHeight="1" x14ac:dyDescent="0.25">
      <c r="A191" s="33">
        <v>25</v>
      </c>
      <c r="B191" s="75">
        <v>200</v>
      </c>
      <c r="C191" s="84" t="s">
        <v>612</v>
      </c>
      <c r="D191" s="49">
        <v>758.38543139445903</v>
      </c>
      <c r="E191" s="49">
        <v>11.596273462356004</v>
      </c>
      <c r="F191" s="78">
        <v>2.1881020531589987</v>
      </c>
      <c r="G191" s="49">
        <v>13.784375515515002</v>
      </c>
      <c r="H191" s="49"/>
      <c r="I191" s="49">
        <v>37.069369517466001</v>
      </c>
      <c r="J191" s="49">
        <v>77.596842214386001</v>
      </c>
      <c r="K191" s="49">
        <v>114.666211731852</v>
      </c>
      <c r="L191" s="49"/>
      <c r="M191" s="49">
        <v>629.93484414709201</v>
      </c>
      <c r="N191" s="53">
        <v>744.60105587894395</v>
      </c>
      <c r="O191" s="60"/>
    </row>
    <row r="192" spans="1:15" s="33" customFormat="1" ht="17.100000000000001" customHeight="1" x14ac:dyDescent="0.25">
      <c r="A192" s="33">
        <v>26</v>
      </c>
      <c r="B192" s="75">
        <v>201</v>
      </c>
      <c r="C192" s="84" t="s">
        <v>468</v>
      </c>
      <c r="D192" s="49">
        <v>420.09577474068601</v>
      </c>
      <c r="E192" s="49">
        <v>126.02873265642003</v>
      </c>
      <c r="F192" s="78">
        <v>21.004788776069997</v>
      </c>
      <c r="G192" s="49">
        <v>147.03352143249003</v>
      </c>
      <c r="H192" s="49"/>
      <c r="I192" s="49">
        <v>0</v>
      </c>
      <c r="J192" s="49">
        <v>42.009577552140001</v>
      </c>
      <c r="K192" s="49">
        <v>42.009577552140001</v>
      </c>
      <c r="L192" s="49"/>
      <c r="M192" s="49">
        <v>231.05267575605598</v>
      </c>
      <c r="N192" s="53">
        <v>273.06225330819598</v>
      </c>
      <c r="O192" s="60"/>
    </row>
    <row r="193" spans="1:18" s="33" customFormat="1" ht="17.100000000000001" customHeight="1" x14ac:dyDescent="0.25">
      <c r="A193" s="33">
        <v>28</v>
      </c>
      <c r="B193" s="75">
        <v>202</v>
      </c>
      <c r="C193" s="84" t="s">
        <v>1900</v>
      </c>
      <c r="D193" s="49">
        <v>885.0869980795261</v>
      </c>
      <c r="E193" s="49">
        <v>0</v>
      </c>
      <c r="F193" s="78">
        <v>12.411852718286999</v>
      </c>
      <c r="G193" s="49">
        <v>12.411852718286999</v>
      </c>
      <c r="H193" s="49"/>
      <c r="I193" s="49">
        <v>46.786501725975</v>
      </c>
      <c r="J193" s="49">
        <v>93.573003451950001</v>
      </c>
      <c r="K193" s="49">
        <v>140.359505177925</v>
      </c>
      <c r="L193" s="49"/>
      <c r="M193" s="49">
        <v>732.31564018331403</v>
      </c>
      <c r="N193" s="53">
        <v>872.67514536123906</v>
      </c>
      <c r="O193" s="60"/>
    </row>
    <row r="194" spans="1:18" s="33" customFormat="1" ht="17.100000000000001" customHeight="1" x14ac:dyDescent="0.25">
      <c r="A194" s="33">
        <v>29</v>
      </c>
      <c r="B194" s="75">
        <v>204</v>
      </c>
      <c r="C194" s="84" t="s">
        <v>291</v>
      </c>
      <c r="D194" s="49">
        <v>1385.4871391238571</v>
      </c>
      <c r="E194" s="49">
        <v>307.76219539183802</v>
      </c>
      <c r="F194" s="78">
        <v>65.724476792832021</v>
      </c>
      <c r="G194" s="49">
        <v>373.48667218467006</v>
      </c>
      <c r="H194" s="49"/>
      <c r="I194" s="49">
        <v>12.393008364231001</v>
      </c>
      <c r="J194" s="49">
        <v>149.39466887386803</v>
      </c>
      <c r="K194" s="49">
        <v>161.78767723809904</v>
      </c>
      <c r="L194" s="49"/>
      <c r="M194" s="49">
        <v>850.21278970108801</v>
      </c>
      <c r="N194" s="53">
        <v>1012.000466939187</v>
      </c>
      <c r="O194" s="60"/>
    </row>
    <row r="195" spans="1:18" s="194" customFormat="1" ht="17.100000000000001" customHeight="1" x14ac:dyDescent="0.25">
      <c r="A195" s="194">
        <v>30</v>
      </c>
      <c r="B195" s="75">
        <v>209</v>
      </c>
      <c r="C195" s="83" t="s">
        <v>405</v>
      </c>
      <c r="D195" s="49">
        <v>493.87478314488595</v>
      </c>
      <c r="E195" s="49">
        <v>53.077283824718997</v>
      </c>
      <c r="F195" s="78">
        <v>16.023363336123001</v>
      </c>
      <c r="G195" s="49">
        <v>69.100647160842001</v>
      </c>
      <c r="H195" s="49"/>
      <c r="I195" s="49">
        <v>18.336372212499001</v>
      </c>
      <c r="J195" s="49">
        <v>50.296793684544006</v>
      </c>
      <c r="K195" s="49">
        <v>68.633165897043</v>
      </c>
      <c r="L195" s="49"/>
      <c r="M195" s="49">
        <v>356.14097008700094</v>
      </c>
      <c r="N195" s="53">
        <v>424.77413598404394</v>
      </c>
      <c r="O195" s="60"/>
    </row>
    <row r="196" spans="1:18" s="194" customFormat="1" ht="17.100000000000001" customHeight="1" x14ac:dyDescent="0.25">
      <c r="A196" s="194">
        <v>31</v>
      </c>
      <c r="B196" s="75">
        <v>211</v>
      </c>
      <c r="C196" s="88" t="s">
        <v>613</v>
      </c>
      <c r="D196" s="49">
        <v>2253.436888476213</v>
      </c>
      <c r="E196" s="49">
        <v>393.04044231533396</v>
      </c>
      <c r="F196" s="78">
        <v>180.815534216229</v>
      </c>
      <c r="G196" s="49">
        <v>573.85597653156299</v>
      </c>
      <c r="H196" s="49"/>
      <c r="I196" s="49">
        <v>47.620726123772997</v>
      </c>
      <c r="J196" s="49">
        <v>228.43626034000198</v>
      </c>
      <c r="K196" s="49">
        <v>276.05698646377499</v>
      </c>
      <c r="L196" s="49"/>
      <c r="M196" s="49">
        <v>1403.5239254808748</v>
      </c>
      <c r="N196" s="53">
        <v>1679.5809119446499</v>
      </c>
      <c r="O196" s="60"/>
    </row>
    <row r="197" spans="1:18" s="194" customFormat="1" ht="17.100000000000001" customHeight="1" x14ac:dyDescent="0.25">
      <c r="A197" s="194">
        <v>32</v>
      </c>
      <c r="B197" s="75">
        <v>212</v>
      </c>
      <c r="C197" s="88" t="s">
        <v>299</v>
      </c>
      <c r="D197" s="49">
        <v>477.47859855603605</v>
      </c>
      <c r="E197" s="49">
        <v>91.430504204721018</v>
      </c>
      <c r="F197" s="78">
        <v>25.859504724174002</v>
      </c>
      <c r="G197" s="49">
        <v>117.29000892889502</v>
      </c>
      <c r="H197" s="49"/>
      <c r="I197" s="49">
        <v>0</v>
      </c>
      <c r="J197" s="49">
        <v>51.719009448348004</v>
      </c>
      <c r="K197" s="49">
        <v>51.719009448348004</v>
      </c>
      <c r="L197" s="49"/>
      <c r="M197" s="49">
        <v>308.46958017879302</v>
      </c>
      <c r="N197" s="53">
        <v>360.18858962714103</v>
      </c>
      <c r="O197" s="38"/>
    </row>
    <row r="198" spans="1:18" s="194" customFormat="1" ht="17.100000000000001" customHeight="1" x14ac:dyDescent="0.25">
      <c r="A198" s="194">
        <v>33</v>
      </c>
      <c r="B198" s="75">
        <v>213</v>
      </c>
      <c r="C198" s="83" t="s">
        <v>623</v>
      </c>
      <c r="D198" s="49">
        <v>316.38169120978205</v>
      </c>
      <c r="E198" s="49">
        <v>21.086954240286001</v>
      </c>
      <c r="F198" s="78">
        <v>4.8858890774099999</v>
      </c>
      <c r="G198" s="49">
        <v>25.972843317696</v>
      </c>
      <c r="H198" s="49"/>
      <c r="I198" s="49">
        <v>15.262246428594006</v>
      </c>
      <c r="J198" s="49">
        <v>31.638656572776004</v>
      </c>
      <c r="K198" s="49">
        <v>46.900903001370011</v>
      </c>
      <c r="L198" s="49"/>
      <c r="M198" s="49">
        <v>243.50794489071603</v>
      </c>
      <c r="N198" s="53">
        <v>290.40884789208604</v>
      </c>
      <c r="O198" s="38"/>
    </row>
    <row r="199" spans="1:18" s="194" customFormat="1" ht="17.100000000000001" customHeight="1" x14ac:dyDescent="0.25">
      <c r="A199" s="194">
        <v>34</v>
      </c>
      <c r="B199" s="75">
        <v>214</v>
      </c>
      <c r="C199" s="83" t="s">
        <v>614</v>
      </c>
      <c r="D199" s="49">
        <v>1120.9969575520317</v>
      </c>
      <c r="E199" s="49">
        <v>159.51174342863098</v>
      </c>
      <c r="F199" s="78">
        <v>56.484272877879</v>
      </c>
      <c r="G199" s="49">
        <v>215.99601630650997</v>
      </c>
      <c r="H199" s="49"/>
      <c r="I199" s="49">
        <v>9.0470097297029994</v>
      </c>
      <c r="J199" s="49">
        <v>117.363309775998</v>
      </c>
      <c r="K199" s="49">
        <v>126.41031950570101</v>
      </c>
      <c r="L199" s="49"/>
      <c r="M199" s="49">
        <v>778.59062173982079</v>
      </c>
      <c r="N199" s="53">
        <v>905.00094124552174</v>
      </c>
      <c r="O199" s="38"/>
    </row>
    <row r="200" spans="1:18" s="194" customFormat="1" ht="17.100000000000001" customHeight="1" x14ac:dyDescent="0.25">
      <c r="A200" s="194">
        <v>36</v>
      </c>
      <c r="B200" s="75">
        <v>215</v>
      </c>
      <c r="C200" s="88" t="s">
        <v>302</v>
      </c>
      <c r="D200" s="49">
        <v>502.03226764155301</v>
      </c>
      <c r="E200" s="49">
        <v>85.599640853495998</v>
      </c>
      <c r="F200" s="78">
        <v>18.774915531173999</v>
      </c>
      <c r="G200" s="49">
        <v>104.37455638467</v>
      </c>
      <c r="H200" s="49"/>
      <c r="I200" s="49">
        <v>8.4077730774510009</v>
      </c>
      <c r="J200" s="49">
        <v>51.991885646580002</v>
      </c>
      <c r="K200" s="49">
        <v>60.399658724030999</v>
      </c>
      <c r="L200" s="49"/>
      <c r="M200" s="49">
        <v>337.25805253285199</v>
      </c>
      <c r="N200" s="53">
        <v>397.65771125688298</v>
      </c>
      <c r="O200" s="38"/>
    </row>
    <row r="201" spans="1:18" s="194" customFormat="1" ht="17.100000000000001" customHeight="1" x14ac:dyDescent="0.25">
      <c r="A201" s="194">
        <v>37</v>
      </c>
      <c r="B201" s="75">
        <v>216</v>
      </c>
      <c r="C201" s="88" t="s">
        <v>1901</v>
      </c>
      <c r="D201" s="49">
        <v>178.73732676690003</v>
      </c>
      <c r="E201" s="49">
        <v>0</v>
      </c>
      <c r="F201" s="190">
        <v>9.4072277862090008</v>
      </c>
      <c r="G201" s="49">
        <v>9.4072277862090008</v>
      </c>
      <c r="H201" s="49"/>
      <c r="I201" s="49">
        <v>9.4072277862090008</v>
      </c>
      <c r="J201" s="49">
        <v>18.814455572418002</v>
      </c>
      <c r="K201" s="49">
        <v>28.221683358627004</v>
      </c>
      <c r="L201" s="49"/>
      <c r="M201" s="49">
        <v>141.108415622064</v>
      </c>
      <c r="N201" s="53">
        <v>169.33009898069099</v>
      </c>
      <c r="O201" s="38"/>
    </row>
    <row r="202" spans="1:18" s="194" customFormat="1" ht="17.100000000000001" customHeight="1" x14ac:dyDescent="0.25">
      <c r="A202" s="194">
        <v>38</v>
      </c>
      <c r="B202" s="75">
        <v>222</v>
      </c>
      <c r="C202" s="88" t="s">
        <v>1930</v>
      </c>
      <c r="D202" s="49">
        <v>13466.21297910778</v>
      </c>
      <c r="E202" s="49">
        <v>478.63738762362595</v>
      </c>
      <c r="F202" s="78">
        <v>245.15263109429404</v>
      </c>
      <c r="G202" s="49">
        <v>723.79001871792002</v>
      </c>
      <c r="H202" s="49"/>
      <c r="I202" s="49">
        <v>513.22632805098601</v>
      </c>
      <c r="J202" s="49">
        <v>1121.3303630271598</v>
      </c>
      <c r="K202" s="49">
        <v>1634.5566910781458</v>
      </c>
      <c r="L202" s="49"/>
      <c r="M202" s="49">
        <v>11107.866269311715</v>
      </c>
      <c r="N202" s="53">
        <v>12742.42296038986</v>
      </c>
      <c r="O202" s="38"/>
    </row>
    <row r="203" spans="1:18" s="194" customFormat="1" ht="17.100000000000001" customHeight="1" x14ac:dyDescent="0.25">
      <c r="A203" s="194">
        <v>39</v>
      </c>
      <c r="B203" s="75">
        <v>231</v>
      </c>
      <c r="C203" s="88" t="s">
        <v>315</v>
      </c>
      <c r="D203" s="49">
        <v>83.523149803896004</v>
      </c>
      <c r="E203" s="49">
        <v>20.880787320855003</v>
      </c>
      <c r="F203" s="78">
        <v>4.1761574641710002</v>
      </c>
      <c r="G203" s="49">
        <v>25.056944785026005</v>
      </c>
      <c r="H203" s="49"/>
      <c r="I203" s="49">
        <v>4.1761574641710002</v>
      </c>
      <c r="J203" s="49">
        <v>8.3523149283420004</v>
      </c>
      <c r="K203" s="49">
        <v>12.528472392513001</v>
      </c>
      <c r="L203" s="49"/>
      <c r="M203" s="49">
        <v>45.937732626356997</v>
      </c>
      <c r="N203" s="53">
        <v>58.466205018869999</v>
      </c>
      <c r="O203" s="38"/>
    </row>
    <row r="204" spans="1:18" s="194" customFormat="1" ht="17.100000000000001" customHeight="1" x14ac:dyDescent="0.25">
      <c r="A204" s="194">
        <v>40</v>
      </c>
      <c r="B204" s="75">
        <v>242</v>
      </c>
      <c r="C204" s="88" t="s">
        <v>326</v>
      </c>
      <c r="D204" s="49">
        <v>187.58757640015801</v>
      </c>
      <c r="E204" s="49">
        <v>20.843064131207999</v>
      </c>
      <c r="F204" s="78">
        <v>20.843064131207999</v>
      </c>
      <c r="G204" s="49">
        <v>41.686128262415998</v>
      </c>
      <c r="H204" s="49"/>
      <c r="I204" s="49">
        <v>0</v>
      </c>
      <c r="J204" s="49">
        <v>20.843064131207999</v>
      </c>
      <c r="K204" s="49">
        <v>20.843064131207999</v>
      </c>
      <c r="L204" s="49"/>
      <c r="M204" s="49">
        <v>125.05838400653403</v>
      </c>
      <c r="N204" s="53">
        <v>145.90144813774202</v>
      </c>
      <c r="O204" s="38"/>
    </row>
    <row r="205" spans="1:18" s="34" customFormat="1" ht="17.100000000000001" customHeight="1" x14ac:dyDescent="0.25">
      <c r="A205" s="34">
        <v>42</v>
      </c>
      <c r="B205" s="92">
        <v>243</v>
      </c>
      <c r="C205" s="204" t="s">
        <v>327</v>
      </c>
      <c r="D205" s="94">
        <v>67.943311522482006</v>
      </c>
      <c r="E205" s="94">
        <v>7.5492568936620001</v>
      </c>
      <c r="F205" s="95">
        <v>7.5492568936620001</v>
      </c>
      <c r="G205" s="94">
        <v>15.098513787324</v>
      </c>
      <c r="H205" s="94"/>
      <c r="I205" s="94">
        <v>0</v>
      </c>
      <c r="J205" s="94">
        <v>7.5492568936620001</v>
      </c>
      <c r="K205" s="94">
        <v>7.5492568936620001</v>
      </c>
      <c r="L205" s="94"/>
      <c r="M205" s="94">
        <v>45.295540841496006</v>
      </c>
      <c r="N205" s="99">
        <v>52.844797735158004</v>
      </c>
      <c r="O205" s="38"/>
    </row>
    <row r="206" spans="1:18" s="34" customFormat="1" ht="17.100000000000001" customHeight="1" x14ac:dyDescent="0.25">
      <c r="B206" s="75">
        <v>244</v>
      </c>
      <c r="C206" s="83" t="s">
        <v>328</v>
      </c>
      <c r="D206" s="49">
        <v>398.26265283466205</v>
      </c>
      <c r="E206" s="49">
        <v>64.598608612955999</v>
      </c>
      <c r="F206" s="78">
        <v>32.574883206458999</v>
      </c>
      <c r="G206" s="49">
        <v>97.173491819415005</v>
      </c>
      <c r="H206" s="49"/>
      <c r="I206" s="49">
        <v>3.7772595831300002</v>
      </c>
      <c r="J206" s="49">
        <v>39.853823472738</v>
      </c>
      <c r="K206" s="49">
        <v>43.631083055868004</v>
      </c>
      <c r="L206" s="49"/>
      <c r="M206" s="49">
        <v>257.45807795937901</v>
      </c>
      <c r="N206" s="53">
        <v>301.08916101524699</v>
      </c>
      <c r="O206" s="38"/>
    </row>
    <row r="207" spans="1:18" s="194" customFormat="1" ht="17.100000000000001" customHeight="1" x14ac:dyDescent="0.25">
      <c r="B207" s="75">
        <v>245</v>
      </c>
      <c r="C207" s="83" t="s">
        <v>546</v>
      </c>
      <c r="D207" s="49">
        <v>407.42387386602007</v>
      </c>
      <c r="E207" s="49">
        <v>18.595591250609999</v>
      </c>
      <c r="F207" s="78">
        <v>17.393089876041</v>
      </c>
      <c r="G207" s="49">
        <v>35.988681126651002</v>
      </c>
      <c r="H207" s="49"/>
      <c r="I207" s="49">
        <v>17.195658235437001</v>
      </c>
      <c r="J207" s="49">
        <v>43.111997767740007</v>
      </c>
      <c r="K207" s="49">
        <v>60.307656003177009</v>
      </c>
      <c r="L207" s="49"/>
      <c r="M207" s="49">
        <v>311.1275367361921</v>
      </c>
      <c r="N207" s="53">
        <v>371.43519273936909</v>
      </c>
      <c r="O207" s="37"/>
    </row>
    <row r="208" spans="1:18" s="174" customFormat="1" ht="17.100000000000001" customHeight="1" x14ac:dyDescent="0.25">
      <c r="A208" s="199"/>
      <c r="B208" s="75">
        <v>247</v>
      </c>
      <c r="C208" s="83" t="s">
        <v>110</v>
      </c>
      <c r="D208" s="49">
        <v>81.05533770262501</v>
      </c>
      <c r="E208" s="49">
        <v>0</v>
      </c>
      <c r="F208" s="78">
        <v>0.40963751294399997</v>
      </c>
      <c r="G208" s="49">
        <v>0.40963751294399997</v>
      </c>
      <c r="H208" s="49"/>
      <c r="I208" s="49">
        <v>4.4803167422639998</v>
      </c>
      <c r="J208" s="49">
        <v>8.9606334845279996</v>
      </c>
      <c r="K208" s="49">
        <v>13.440950226791999</v>
      </c>
      <c r="L208" s="49"/>
      <c r="M208" s="49">
        <v>67.204749962889011</v>
      </c>
      <c r="N208" s="53">
        <v>80.645700189681008</v>
      </c>
      <c r="O208" s="37"/>
      <c r="P208" s="33"/>
      <c r="Q208" s="33"/>
      <c r="R208" s="33"/>
    </row>
    <row r="209" spans="1:18" s="174" customFormat="1" ht="17.100000000000001" customHeight="1" x14ac:dyDescent="0.25">
      <c r="A209" s="199"/>
      <c r="B209" s="75">
        <v>251</v>
      </c>
      <c r="C209" s="83" t="s">
        <v>1934</v>
      </c>
      <c r="D209" s="49">
        <v>81.592693650137988</v>
      </c>
      <c r="E209" s="49">
        <v>0</v>
      </c>
      <c r="F209" s="78">
        <v>0</v>
      </c>
      <c r="G209" s="49">
        <v>0</v>
      </c>
      <c r="H209" s="49"/>
      <c r="I209" s="49">
        <v>4.0796347996139994</v>
      </c>
      <c r="J209" s="49">
        <v>8.1592695992279989</v>
      </c>
      <c r="K209" s="49">
        <v>12.238904398841999</v>
      </c>
      <c r="L209" s="49"/>
      <c r="M209" s="49">
        <v>69.353789251295993</v>
      </c>
      <c r="N209" s="53">
        <v>81.592693650137988</v>
      </c>
      <c r="O209" s="37"/>
      <c r="P209" s="33"/>
      <c r="Q209" s="33"/>
      <c r="R209" s="33"/>
    </row>
    <row r="210" spans="1:18" s="194" customFormat="1" ht="17.100000000000001" customHeight="1" x14ac:dyDescent="0.25">
      <c r="B210" s="75">
        <v>253</v>
      </c>
      <c r="C210" s="83" t="s">
        <v>336</v>
      </c>
      <c r="D210" s="49">
        <v>66.519125626899012</v>
      </c>
      <c r="E210" s="49">
        <v>0</v>
      </c>
      <c r="F210" s="78">
        <v>3.5010065366100003</v>
      </c>
      <c r="G210" s="49">
        <v>3.5010065366100003</v>
      </c>
      <c r="H210" s="49"/>
      <c r="I210" s="49">
        <v>3.5010065366100003</v>
      </c>
      <c r="J210" s="49">
        <v>7.0020130732200005</v>
      </c>
      <c r="K210" s="49">
        <v>10.503019609830002</v>
      </c>
      <c r="L210" s="49"/>
      <c r="M210" s="49">
        <v>52.515099480459014</v>
      </c>
      <c r="N210" s="53">
        <v>63.018119090289019</v>
      </c>
      <c r="O210" s="37"/>
    </row>
    <row r="211" spans="1:18" s="194" customFormat="1" ht="17.100000000000001" customHeight="1" x14ac:dyDescent="0.25">
      <c r="B211" s="75">
        <v>260</v>
      </c>
      <c r="C211" s="83" t="s">
        <v>882</v>
      </c>
      <c r="D211" s="49">
        <v>8.1584613000000008</v>
      </c>
      <c r="E211" s="49">
        <v>0</v>
      </c>
      <c r="F211" s="78">
        <v>0</v>
      </c>
      <c r="G211" s="49">
        <v>0</v>
      </c>
      <c r="H211" s="49"/>
      <c r="I211" s="49">
        <v>0.40792306500000008</v>
      </c>
      <c r="J211" s="49">
        <v>0.81584613000000017</v>
      </c>
      <c r="K211" s="49">
        <v>1.2237691950000003</v>
      </c>
      <c r="L211" s="49"/>
      <c r="M211" s="49">
        <v>6.9346921050000008</v>
      </c>
      <c r="N211" s="53">
        <v>8.1584613000000008</v>
      </c>
      <c r="O211" s="37"/>
    </row>
    <row r="212" spans="1:18" s="33" customFormat="1" ht="17.100000000000001" customHeight="1" x14ac:dyDescent="0.25">
      <c r="B212" s="75">
        <v>262</v>
      </c>
      <c r="C212" s="83" t="s">
        <v>1902</v>
      </c>
      <c r="D212" s="49">
        <v>210.20173825427702</v>
      </c>
      <c r="E212" s="49">
        <v>0</v>
      </c>
      <c r="F212" s="78">
        <v>11.063249306471999</v>
      </c>
      <c r="G212" s="49">
        <v>11.063249306471999</v>
      </c>
      <c r="H212" s="49"/>
      <c r="I212" s="49">
        <v>11.063249306471999</v>
      </c>
      <c r="J212" s="49">
        <v>22.126498612943998</v>
      </c>
      <c r="K212" s="49">
        <v>33.189747919415993</v>
      </c>
      <c r="L212" s="49"/>
      <c r="M212" s="49">
        <v>165.94874102838904</v>
      </c>
      <c r="N212" s="53">
        <v>199.13848894780503</v>
      </c>
      <c r="O212" s="38"/>
    </row>
    <row r="213" spans="1:18" s="33" customFormat="1" ht="5.0999999999999996" customHeight="1" thickBot="1" x14ac:dyDescent="0.3">
      <c r="B213" s="114"/>
      <c r="C213" s="115"/>
      <c r="D213" s="35"/>
      <c r="E213" s="116"/>
      <c r="F213" s="116"/>
      <c r="G213" s="35"/>
      <c r="H213" s="116"/>
      <c r="I213" s="35"/>
      <c r="J213" s="116"/>
      <c r="K213" s="35"/>
      <c r="L213" s="35"/>
      <c r="M213" s="35"/>
      <c r="N213" s="35"/>
    </row>
    <row r="214" spans="1:18" s="33" customFormat="1" ht="12.75" customHeight="1" x14ac:dyDescent="0.25">
      <c r="B214" s="117"/>
      <c r="C214" s="118"/>
      <c r="D214" s="119"/>
      <c r="E214" s="120"/>
      <c r="F214" s="120"/>
      <c r="G214" s="121"/>
      <c r="H214" s="120"/>
      <c r="I214" s="119"/>
      <c r="J214" s="120"/>
      <c r="K214" s="121"/>
      <c r="L214" s="120"/>
      <c r="M214" s="121"/>
      <c r="N214" s="122"/>
      <c r="O214" s="38"/>
    </row>
    <row r="215" spans="1:18" s="33" customFormat="1" ht="12.75" customHeight="1" x14ac:dyDescent="0.25">
      <c r="B215" s="192" t="s">
        <v>881</v>
      </c>
      <c r="J215" s="49"/>
      <c r="O215" s="38"/>
    </row>
    <row r="216" spans="1:18" s="33" customFormat="1" ht="12.75" customHeight="1" x14ac:dyDescent="0.25">
      <c r="B216" s="192" t="s">
        <v>1992</v>
      </c>
      <c r="O216" s="38"/>
    </row>
    <row r="217" spans="1:18" s="33" customFormat="1" ht="12.75" customHeight="1" x14ac:dyDescent="0.25">
      <c r="B217" s="192" t="s">
        <v>1993</v>
      </c>
      <c r="O217" s="38"/>
    </row>
    <row r="218" spans="1:18" s="34" customFormat="1" ht="12.75" customHeight="1" x14ac:dyDescent="0.25">
      <c r="B218" s="206" t="s">
        <v>469</v>
      </c>
      <c r="C218" s="194"/>
      <c r="D218" s="194"/>
      <c r="E218" s="194"/>
      <c r="F218" s="196"/>
      <c r="G218" s="196"/>
      <c r="H218" s="196"/>
      <c r="I218" s="196"/>
      <c r="J218" s="196"/>
      <c r="K218" s="196"/>
      <c r="L218" s="196"/>
      <c r="M218" s="196"/>
      <c r="N218" s="196"/>
      <c r="O218" s="38"/>
      <c r="P218" s="200"/>
    </row>
    <row r="219" spans="1:18" s="34" customFormat="1" ht="12.75" customHeight="1" x14ac:dyDescent="0.25">
      <c r="B219" s="193" t="s">
        <v>1938</v>
      </c>
      <c r="C219" s="195"/>
      <c r="D219" s="195"/>
      <c r="E219" s="195"/>
      <c r="F219" s="195"/>
      <c r="G219" s="195"/>
      <c r="H219" s="195"/>
      <c r="I219" s="195"/>
      <c r="J219" s="195"/>
      <c r="K219" s="195"/>
      <c r="L219" s="194"/>
      <c r="M219" s="194"/>
      <c r="N219" s="194"/>
      <c r="O219" s="38"/>
    </row>
    <row r="220" spans="1:18" s="34" customFormat="1" ht="12.75" customHeight="1" x14ac:dyDescent="0.25">
      <c r="B220" s="198" t="s">
        <v>470</v>
      </c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37"/>
    </row>
    <row r="221" spans="1:18" s="34" customFormat="1" ht="12.75" customHeight="1" x14ac:dyDescent="0.25">
      <c r="B221" s="198" t="s">
        <v>471</v>
      </c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37"/>
    </row>
    <row r="222" spans="1:18" s="34" customFormat="1" x14ac:dyDescent="0.25">
      <c r="O222" s="37"/>
    </row>
    <row r="223" spans="1:18" s="34" customFormat="1" x14ac:dyDescent="0.25">
      <c r="O223" s="37"/>
    </row>
    <row r="224" spans="1:18" s="34" customFormat="1" x14ac:dyDescent="0.25">
      <c r="O224" s="37"/>
    </row>
    <row r="225" spans="2:21" s="34" customFormat="1" ht="14.25" customHeight="1" x14ac:dyDescent="0.25">
      <c r="O225" s="37"/>
      <c r="P225" s="201"/>
      <c r="Q225" s="201"/>
      <c r="R225" s="201"/>
      <c r="S225" s="201"/>
      <c r="T225" s="201"/>
      <c r="U225" s="201"/>
    </row>
    <row r="226" spans="2:21" s="203" customFormat="1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7"/>
    </row>
    <row r="227" spans="2:21" s="36" customFormat="1" x14ac:dyDescent="0.25">
      <c r="B227" s="34"/>
      <c r="C227" s="34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37"/>
    </row>
    <row r="228" spans="2:21" s="36" customFormat="1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72"/>
    </row>
    <row r="229" spans="2:21" s="79" customFormat="1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202"/>
    </row>
    <row r="230" spans="2:21" s="79" customFormat="1" ht="12.75" customHeight="1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9"/>
    </row>
    <row r="231" spans="2:21" ht="12.75" customHeight="1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0"/>
    </row>
    <row r="232" spans="2:21" ht="12.75" customHeight="1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40"/>
    </row>
    <row r="233" spans="2:21" s="79" customFormat="1" ht="12.75" customHeight="1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40"/>
    </row>
    <row r="234" spans="2:21" ht="18" customHeight="1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40"/>
    </row>
    <row r="235" spans="2:21" s="34" customFormat="1" ht="12.75" customHeight="1" x14ac:dyDescent="0.25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40"/>
    </row>
    <row r="236" spans="2:21" x14ac:dyDescent="0.25">
      <c r="O236" s="37"/>
    </row>
    <row r="237" spans="2:21" ht="9.75" customHeight="1" x14ac:dyDescent="0.25">
      <c r="O237" s="37"/>
    </row>
    <row r="238" spans="2:21" x14ac:dyDescent="0.25">
      <c r="O238" s="37"/>
    </row>
    <row r="239" spans="2:21" ht="10.5" customHeight="1" x14ac:dyDescent="0.25"/>
    <row r="240" spans="2:21" ht="13.5" customHeight="1" x14ac:dyDescent="0.25"/>
    <row r="241" spans="3:3" ht="12" customHeight="1" x14ac:dyDescent="0.25">
      <c r="C241" s="30"/>
    </row>
    <row r="304" spans="2:2" x14ac:dyDescent="0.25">
      <c r="B304" s="30"/>
    </row>
  </sheetData>
  <mergeCells count="5">
    <mergeCell ref="B6:C8"/>
    <mergeCell ref="D6:D7"/>
    <mergeCell ref="E6:G6"/>
    <mergeCell ref="I6:K6"/>
    <mergeCell ref="M6:N6"/>
  </mergeCells>
  <printOptions horizontalCentered="1"/>
  <pageMargins left="0.19685039370078741" right="0.19685039370078741" top="0.19685039370078741" bottom="0.19685039370078741" header="0" footer="0"/>
  <pageSetup scale="85" orientation="landscape" r:id="rId1"/>
  <headerFooter scaleWithDoc="0" alignWithMargins="0">
    <oddHeader xml:space="preserve">&amp;L
</oddHeader>
  </headerFooter>
  <rowBreaks count="3" manualBreakCount="3">
    <brk id="113" min="1" max="13" man="1"/>
    <brk id="147" min="1" max="13" man="1"/>
    <brk id="170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284"/>
  <sheetViews>
    <sheetView showGridLines="0" topLeftCell="A238" zoomScale="110" zoomScaleNormal="110" zoomScaleSheetLayoutView="100" workbookViewId="0">
      <selection activeCell="D238" sqref="D238"/>
    </sheetView>
  </sheetViews>
  <sheetFormatPr baseColWidth="10" defaultColWidth="12.85546875" defaultRowHeight="11.25" x14ac:dyDescent="0.25"/>
  <cols>
    <col min="1" max="1" width="0.5703125" style="27" customWidth="1"/>
    <col min="2" max="3" width="3.7109375" style="27" customWidth="1"/>
    <col min="4" max="4" width="49.28515625" style="27" bestFit="1" customWidth="1"/>
    <col min="5" max="10" width="10.7109375" style="27" customWidth="1"/>
    <col min="11" max="11" width="2.7109375" style="27" customWidth="1"/>
    <col min="12" max="12" width="12.7109375" style="27" customWidth="1"/>
    <col min="13" max="13" width="11.7109375" style="27" customWidth="1"/>
    <col min="14" max="15" width="10.7109375" style="27" customWidth="1"/>
    <col min="16" max="17" width="9.85546875" style="27" bestFit="1" customWidth="1"/>
    <col min="18" max="18" width="8.85546875" style="27" bestFit="1" customWidth="1"/>
    <col min="19" max="247" width="11.42578125" style="27" customWidth="1"/>
    <col min="248" max="248" width="4.28515625" style="27" customWidth="1"/>
    <col min="249" max="249" width="4.85546875" style="27" customWidth="1"/>
    <col min="250" max="250" width="46.42578125" style="27" customWidth="1"/>
    <col min="251" max="16384" width="12.85546875" style="27"/>
  </cols>
  <sheetData>
    <row r="1" spans="1:23" s="58" customFormat="1" ht="15" customHeight="1" x14ac:dyDescent="0.25">
      <c r="B1" s="56" t="s">
        <v>630</v>
      </c>
      <c r="C1" s="56"/>
      <c r="D1" s="137"/>
      <c r="E1" s="56"/>
      <c r="F1" s="56"/>
      <c r="G1" s="56"/>
      <c r="H1" s="56"/>
      <c r="I1" s="56"/>
      <c r="J1" s="56"/>
      <c r="K1" s="56"/>
      <c r="L1" s="56"/>
      <c r="M1" s="56"/>
      <c r="N1" s="227">
        <v>13.011900000000001</v>
      </c>
      <c r="O1" s="102"/>
    </row>
    <row r="2" spans="1:23" s="58" customFormat="1" ht="15" customHeight="1" x14ac:dyDescent="0.25">
      <c r="B2" s="56" t="s">
        <v>577</v>
      </c>
      <c r="C2" s="57"/>
      <c r="D2" s="138"/>
      <c r="E2" s="57"/>
      <c r="F2" s="57"/>
      <c r="G2" s="57"/>
      <c r="H2" s="57"/>
      <c r="I2" s="57"/>
      <c r="J2" s="57"/>
      <c r="K2" s="57"/>
      <c r="L2" s="57"/>
      <c r="M2" s="57"/>
    </row>
    <row r="3" spans="1:23" s="58" customFormat="1" ht="15" customHeight="1" x14ac:dyDescent="0.25">
      <c r="B3" s="56" t="s">
        <v>407</v>
      </c>
      <c r="C3" s="56"/>
      <c r="D3" s="137"/>
      <c r="E3" s="56"/>
      <c r="F3" s="56"/>
      <c r="G3" s="56"/>
      <c r="H3" s="56"/>
      <c r="I3" s="56"/>
      <c r="J3" s="56"/>
      <c r="K3" s="56"/>
      <c r="L3" s="56"/>
      <c r="M3" s="56"/>
    </row>
    <row r="4" spans="1:23" s="58" customFormat="1" ht="15" customHeight="1" x14ac:dyDescent="0.25">
      <c r="B4" s="56" t="s">
        <v>402</v>
      </c>
      <c r="C4" s="57"/>
      <c r="D4" s="138"/>
      <c r="E4" s="57"/>
      <c r="F4" s="57"/>
      <c r="G4" s="57"/>
      <c r="H4" s="57"/>
      <c r="I4" s="57"/>
      <c r="J4" s="57"/>
      <c r="K4" s="57"/>
      <c r="L4" s="57"/>
      <c r="M4" s="57"/>
    </row>
    <row r="5" spans="1:23" s="58" customFormat="1" ht="15" customHeight="1" x14ac:dyDescent="0.25">
      <c r="B5" s="56" t="s">
        <v>1939</v>
      </c>
      <c r="C5" s="56"/>
      <c r="D5" s="137"/>
      <c r="E5" s="56"/>
      <c r="F5" s="56"/>
      <c r="G5" s="56"/>
      <c r="H5" s="56"/>
      <c r="I5" s="56"/>
      <c r="J5" s="56"/>
      <c r="K5" s="56"/>
      <c r="L5" s="56"/>
      <c r="M5" s="56"/>
    </row>
    <row r="6" spans="1:23" s="58" customFormat="1" ht="15" customHeight="1" x14ac:dyDescent="0.25">
      <c r="B6" s="56" t="s">
        <v>1921</v>
      </c>
      <c r="C6" s="57"/>
      <c r="D6" s="138"/>
      <c r="E6" s="57"/>
      <c r="F6" s="57"/>
      <c r="G6" s="57"/>
      <c r="H6" s="57"/>
      <c r="I6" s="57"/>
      <c r="J6" s="57"/>
      <c r="K6" s="57"/>
      <c r="L6" s="57"/>
      <c r="M6" s="57"/>
    </row>
    <row r="7" spans="1:23" s="68" customFormat="1" ht="15" customHeight="1" x14ac:dyDescent="0.25">
      <c r="B7" s="232" t="s">
        <v>472</v>
      </c>
      <c r="C7" s="232"/>
      <c r="D7" s="232"/>
      <c r="E7" s="234" t="s">
        <v>473</v>
      </c>
      <c r="F7" s="234"/>
      <c r="G7" s="234"/>
      <c r="H7" s="235" t="s">
        <v>474</v>
      </c>
      <c r="I7" s="234" t="s">
        <v>475</v>
      </c>
      <c r="J7" s="234"/>
      <c r="K7" s="130"/>
      <c r="L7" s="234" t="s">
        <v>476</v>
      </c>
      <c r="M7" s="234"/>
    </row>
    <row r="8" spans="1:23" s="68" customFormat="1" ht="35.1" customHeight="1" x14ac:dyDescent="0.25">
      <c r="B8" s="232"/>
      <c r="C8" s="232"/>
      <c r="D8" s="232"/>
      <c r="E8" s="214" t="s">
        <v>544</v>
      </c>
      <c r="F8" s="214" t="s">
        <v>1905</v>
      </c>
      <c r="G8" s="130" t="s">
        <v>477</v>
      </c>
      <c r="H8" s="235"/>
      <c r="I8" s="130" t="s">
        <v>478</v>
      </c>
      <c r="J8" s="216" t="s">
        <v>1907</v>
      </c>
      <c r="K8" s="130"/>
      <c r="L8" s="130" t="s">
        <v>479</v>
      </c>
      <c r="M8" s="130" t="s">
        <v>480</v>
      </c>
    </row>
    <row r="9" spans="1:23" s="41" customFormat="1" ht="11.1" customHeight="1" x14ac:dyDescent="0.25">
      <c r="B9" s="233"/>
      <c r="C9" s="233"/>
      <c r="D9" s="233"/>
      <c r="E9" s="105" t="s">
        <v>418</v>
      </c>
      <c r="F9" s="105" t="s">
        <v>481</v>
      </c>
      <c r="G9" s="55" t="s">
        <v>482</v>
      </c>
      <c r="H9" s="105" t="s">
        <v>483</v>
      </c>
      <c r="I9" s="55" t="s">
        <v>484</v>
      </c>
      <c r="J9" s="55" t="s">
        <v>485</v>
      </c>
      <c r="K9" s="106"/>
      <c r="L9" s="105" t="s">
        <v>486</v>
      </c>
      <c r="M9" s="105" t="s">
        <v>487</v>
      </c>
    </row>
    <row r="10" spans="1:23" s="70" customFormat="1" ht="17.100000000000001" customHeight="1" x14ac:dyDescent="0.25">
      <c r="B10" s="236" t="s">
        <v>417</v>
      </c>
      <c r="C10" s="236"/>
      <c r="D10" s="236"/>
      <c r="E10" s="222">
        <v>388661.64260145451</v>
      </c>
      <c r="F10" s="222">
        <v>389035.68647429778</v>
      </c>
      <c r="G10" s="223">
        <v>9.623894715713277E-2</v>
      </c>
      <c r="H10" s="222">
        <v>360010.35055719328</v>
      </c>
      <c r="I10" s="222">
        <v>226560.72140550415</v>
      </c>
      <c r="J10" s="107">
        <v>58.236488137823372</v>
      </c>
      <c r="K10" s="107"/>
      <c r="L10" s="222">
        <v>60258.961054482839</v>
      </c>
      <c r="M10" s="222">
        <v>166301.76035102128</v>
      </c>
      <c r="N10" s="73"/>
    </row>
    <row r="11" spans="1:23" s="70" customFormat="1" ht="17.100000000000001" customHeight="1" x14ac:dyDescent="0.25">
      <c r="B11" s="221" t="s">
        <v>488</v>
      </c>
      <c r="C11" s="221"/>
      <c r="D11" s="224"/>
      <c r="E11" s="225">
        <v>272151.50314830279</v>
      </c>
      <c r="F11" s="225">
        <v>272525.54701862438</v>
      </c>
      <c r="G11" s="223">
        <v>0.13743957538156337</v>
      </c>
      <c r="H11" s="225">
        <v>244379.81093591242</v>
      </c>
      <c r="I11" s="225">
        <v>149755.27808195786</v>
      </c>
      <c r="J11" s="226">
        <v>54.950913674057723</v>
      </c>
      <c r="K11" s="226"/>
      <c r="L11" s="225">
        <v>52979.14413746514</v>
      </c>
      <c r="M11" s="225">
        <v>96776.133944492685</v>
      </c>
      <c r="N11" s="129"/>
      <c r="T11" s="73"/>
      <c r="U11" s="73"/>
      <c r="V11" s="73"/>
      <c r="W11" s="73"/>
    </row>
    <row r="12" spans="1:23" s="70" customFormat="1" ht="17.100000000000001" customHeight="1" x14ac:dyDescent="0.25">
      <c r="A12" s="212">
        <v>1</v>
      </c>
      <c r="B12" s="123">
        <v>1</v>
      </c>
      <c r="C12" s="140" t="s">
        <v>0</v>
      </c>
      <c r="D12" s="80" t="s">
        <v>1</v>
      </c>
      <c r="E12" s="111">
        <v>1344.5976984000001</v>
      </c>
      <c r="F12" s="111">
        <v>1344.5976984000001</v>
      </c>
      <c r="G12" s="143">
        <v>0</v>
      </c>
      <c r="H12" s="111">
        <v>1344.5976984000001</v>
      </c>
      <c r="I12" s="111">
        <v>108.31105559999997</v>
      </c>
      <c r="J12" s="148">
        <v>8.0552759928776005</v>
      </c>
      <c r="K12" s="124"/>
      <c r="L12" s="111">
        <v>0</v>
      </c>
      <c r="M12" s="111">
        <v>108.31105559999997</v>
      </c>
      <c r="N12" s="32"/>
      <c r="O12" s="215"/>
      <c r="P12" s="215"/>
      <c r="Q12" s="215"/>
      <c r="R12" s="215"/>
      <c r="S12" s="215"/>
    </row>
    <row r="13" spans="1:23" s="194" customFormat="1" ht="17.100000000000001" customHeight="1" x14ac:dyDescent="0.25">
      <c r="A13" s="212">
        <v>2</v>
      </c>
      <c r="B13" s="123">
        <v>2</v>
      </c>
      <c r="C13" s="140" t="s">
        <v>2</v>
      </c>
      <c r="D13" s="80" t="s">
        <v>3</v>
      </c>
      <c r="E13" s="111">
        <v>3609.0582004878379</v>
      </c>
      <c r="F13" s="111">
        <v>3609.0582004878379</v>
      </c>
      <c r="G13" s="143">
        <v>0</v>
      </c>
      <c r="H13" s="111">
        <v>3609.0582004878379</v>
      </c>
      <c r="I13" s="111">
        <v>227.64579860523551</v>
      </c>
      <c r="J13" s="148">
        <v>6.3076233731687816</v>
      </c>
      <c r="K13" s="124"/>
      <c r="L13" s="111">
        <v>0</v>
      </c>
      <c r="M13" s="111">
        <v>227.64579860523551</v>
      </c>
      <c r="N13" s="32"/>
      <c r="O13" s="215"/>
      <c r="P13" s="215"/>
      <c r="Q13" s="215"/>
      <c r="R13" s="215"/>
      <c r="S13" s="215"/>
      <c r="T13" s="215"/>
    </row>
    <row r="14" spans="1:23" s="194" customFormat="1" ht="17.100000000000001" customHeight="1" x14ac:dyDescent="0.25">
      <c r="A14" s="212">
        <v>3</v>
      </c>
      <c r="B14" s="123">
        <v>3</v>
      </c>
      <c r="C14" s="140" t="s">
        <v>4</v>
      </c>
      <c r="D14" s="80" t="s">
        <v>5</v>
      </c>
      <c r="E14" s="111">
        <v>357.3961011978372</v>
      </c>
      <c r="F14" s="111">
        <v>357.3961011978372</v>
      </c>
      <c r="G14" s="143">
        <v>0</v>
      </c>
      <c r="H14" s="111">
        <v>357.3961011978372</v>
      </c>
      <c r="I14" s="111">
        <v>35.739611110301986</v>
      </c>
      <c r="J14" s="148">
        <v>10.000000277148594</v>
      </c>
      <c r="K14" s="124"/>
      <c r="L14" s="111">
        <v>0</v>
      </c>
      <c r="M14" s="111">
        <v>35.739611110301986</v>
      </c>
      <c r="N14" s="32"/>
      <c r="O14" s="218"/>
      <c r="P14" s="218"/>
      <c r="Q14" s="218"/>
      <c r="R14" s="218"/>
      <c r="S14" s="218"/>
      <c r="T14" s="215"/>
    </row>
    <row r="15" spans="1:23" s="194" customFormat="1" ht="17.100000000000001" customHeight="1" x14ac:dyDescent="0.25">
      <c r="A15" s="212">
        <v>4</v>
      </c>
      <c r="B15" s="123">
        <v>4</v>
      </c>
      <c r="C15" s="140" t="s">
        <v>2</v>
      </c>
      <c r="D15" s="80" t="s">
        <v>6</v>
      </c>
      <c r="E15" s="111">
        <v>4308.0696472227673</v>
      </c>
      <c r="F15" s="111">
        <v>4308.0696472227673</v>
      </c>
      <c r="G15" s="143">
        <v>0</v>
      </c>
      <c r="H15" s="111">
        <v>4308.0696472227673</v>
      </c>
      <c r="I15" s="111">
        <v>762.94228205061904</v>
      </c>
      <c r="J15" s="148">
        <v>17.709608816154031</v>
      </c>
      <c r="K15" s="124"/>
      <c r="L15" s="111">
        <v>0</v>
      </c>
      <c r="M15" s="111">
        <v>762.94228205061904</v>
      </c>
      <c r="N15" s="32"/>
      <c r="O15" s="104"/>
      <c r="Q15" s="217"/>
      <c r="T15" s="218"/>
    </row>
    <row r="16" spans="1:23" s="194" customFormat="1" ht="17.100000000000001" customHeight="1" x14ac:dyDescent="0.25">
      <c r="A16" s="212">
        <v>5</v>
      </c>
      <c r="B16" s="123">
        <v>5</v>
      </c>
      <c r="C16" s="140" t="s">
        <v>7</v>
      </c>
      <c r="D16" s="80" t="s">
        <v>8</v>
      </c>
      <c r="E16" s="111">
        <v>797.26062197330225</v>
      </c>
      <c r="F16" s="111">
        <v>797.26062197330225</v>
      </c>
      <c r="G16" s="143">
        <v>0</v>
      </c>
      <c r="H16" s="111">
        <v>797.26062197330225</v>
      </c>
      <c r="I16" s="111">
        <v>0</v>
      </c>
      <c r="J16" s="148">
        <v>0</v>
      </c>
      <c r="K16" s="124"/>
      <c r="L16" s="111">
        <v>0</v>
      </c>
      <c r="M16" s="111">
        <v>0</v>
      </c>
      <c r="N16" s="32"/>
      <c r="O16" s="104"/>
    </row>
    <row r="17" spans="1:15" s="194" customFormat="1" ht="17.100000000000001" customHeight="1" x14ac:dyDescent="0.25">
      <c r="A17" s="212">
        <v>6</v>
      </c>
      <c r="B17" s="123">
        <v>6</v>
      </c>
      <c r="C17" s="140" t="s">
        <v>2</v>
      </c>
      <c r="D17" s="80" t="s">
        <v>9</v>
      </c>
      <c r="E17" s="111">
        <v>4005.7571349840005</v>
      </c>
      <c r="F17" s="111">
        <v>4005.7571349840005</v>
      </c>
      <c r="G17" s="143">
        <v>0</v>
      </c>
      <c r="H17" s="111">
        <v>4005.7571349840005</v>
      </c>
      <c r="I17" s="111">
        <v>1702.2857889921177</v>
      </c>
      <c r="J17" s="148">
        <v>42.495980950151058</v>
      </c>
      <c r="K17" s="124"/>
      <c r="L17" s="111">
        <v>0</v>
      </c>
      <c r="M17" s="111">
        <v>1702.2857889921177</v>
      </c>
      <c r="N17" s="32"/>
      <c r="O17" s="104"/>
    </row>
    <row r="18" spans="1:15" s="194" customFormat="1" ht="17.100000000000001" customHeight="1" x14ac:dyDescent="0.25">
      <c r="A18" s="212">
        <v>7</v>
      </c>
      <c r="B18" s="123">
        <v>7</v>
      </c>
      <c r="C18" s="140" t="s">
        <v>10</v>
      </c>
      <c r="D18" s="80" t="s">
        <v>11</v>
      </c>
      <c r="E18" s="111">
        <v>9124.2026317788368</v>
      </c>
      <c r="F18" s="111">
        <v>9124.2026317788386</v>
      </c>
      <c r="G18" s="143">
        <v>0</v>
      </c>
      <c r="H18" s="111">
        <v>9124.2026317788386</v>
      </c>
      <c r="I18" s="111">
        <v>1547.8390070110781</v>
      </c>
      <c r="J18" s="148">
        <v>16.964101625933687</v>
      </c>
      <c r="K18" s="124"/>
      <c r="L18" s="111">
        <v>0</v>
      </c>
      <c r="M18" s="111">
        <v>1547.8390070110781</v>
      </c>
      <c r="N18" s="32"/>
      <c r="O18" s="104"/>
    </row>
    <row r="19" spans="1:15" s="194" customFormat="1" ht="17.100000000000001" customHeight="1" x14ac:dyDescent="0.25">
      <c r="A19" s="212">
        <v>9</v>
      </c>
      <c r="B19" s="123">
        <v>9</v>
      </c>
      <c r="C19" s="140" t="s">
        <v>12</v>
      </c>
      <c r="D19" s="80" t="s">
        <v>13</v>
      </c>
      <c r="E19" s="111">
        <v>1301.4362244863023</v>
      </c>
      <c r="F19" s="111">
        <v>1301.4362244863023</v>
      </c>
      <c r="G19" s="143">
        <v>0</v>
      </c>
      <c r="H19" s="111">
        <v>1301.4362244863023</v>
      </c>
      <c r="I19" s="111">
        <v>0</v>
      </c>
      <c r="J19" s="148">
        <v>0</v>
      </c>
      <c r="K19" s="124"/>
      <c r="L19" s="111">
        <v>0</v>
      </c>
      <c r="M19" s="111">
        <v>0</v>
      </c>
      <c r="N19" s="32"/>
      <c r="O19" s="104"/>
    </row>
    <row r="20" spans="1:15" s="194" customFormat="1" ht="17.100000000000001" customHeight="1" x14ac:dyDescent="0.25">
      <c r="A20" s="212">
        <v>10</v>
      </c>
      <c r="B20" s="123">
        <v>10</v>
      </c>
      <c r="C20" s="140" t="s">
        <v>12</v>
      </c>
      <c r="D20" s="80" t="s">
        <v>14</v>
      </c>
      <c r="E20" s="111">
        <v>1726.2610838785351</v>
      </c>
      <c r="F20" s="111">
        <v>1726.2610838785347</v>
      </c>
      <c r="G20" s="143">
        <v>0</v>
      </c>
      <c r="H20" s="111">
        <v>1726.2610838785347</v>
      </c>
      <c r="I20" s="111">
        <v>302.93097971584785</v>
      </c>
      <c r="J20" s="148">
        <v>17.548387236722476</v>
      </c>
      <c r="K20" s="124"/>
      <c r="L20" s="111">
        <v>0</v>
      </c>
      <c r="M20" s="111">
        <v>302.93097971584785</v>
      </c>
      <c r="N20" s="32"/>
      <c r="O20" s="104"/>
    </row>
    <row r="21" spans="1:15" s="194" customFormat="1" ht="17.100000000000001" customHeight="1" x14ac:dyDescent="0.25">
      <c r="A21" s="212">
        <v>11</v>
      </c>
      <c r="B21" s="123">
        <v>11</v>
      </c>
      <c r="C21" s="140" t="s">
        <v>12</v>
      </c>
      <c r="D21" s="80" t="s">
        <v>15</v>
      </c>
      <c r="E21" s="111">
        <v>1384.5903585855001</v>
      </c>
      <c r="F21" s="111">
        <v>1384.5903590898372</v>
      </c>
      <c r="G21" s="143">
        <v>3.6424992799766187E-8</v>
      </c>
      <c r="H21" s="111">
        <v>1384.5903590898372</v>
      </c>
      <c r="I21" s="111">
        <v>0</v>
      </c>
      <c r="J21" s="148">
        <v>0</v>
      </c>
      <c r="K21" s="124"/>
      <c r="L21" s="111">
        <v>0</v>
      </c>
      <c r="M21" s="111">
        <v>0</v>
      </c>
      <c r="N21" s="32"/>
      <c r="O21" s="104"/>
    </row>
    <row r="22" spans="1:15" s="194" customFormat="1" ht="17.100000000000001" customHeight="1" x14ac:dyDescent="0.25">
      <c r="A22" s="212">
        <v>12</v>
      </c>
      <c r="B22" s="123">
        <v>12</v>
      </c>
      <c r="C22" s="140" t="s">
        <v>16</v>
      </c>
      <c r="D22" s="80" t="s">
        <v>17</v>
      </c>
      <c r="E22" s="111">
        <v>2279.3993726884651</v>
      </c>
      <c r="F22" s="111">
        <v>2279.3993726884651</v>
      </c>
      <c r="G22" s="143">
        <v>0</v>
      </c>
      <c r="H22" s="111">
        <v>2279.3993726884651</v>
      </c>
      <c r="I22" s="111">
        <v>63.521992036008186</v>
      </c>
      <c r="J22" s="148">
        <v>2.7867864138738621</v>
      </c>
      <c r="K22" s="124"/>
      <c r="L22" s="111">
        <v>0</v>
      </c>
      <c r="M22" s="111">
        <v>63.521992036008186</v>
      </c>
      <c r="N22" s="32"/>
      <c r="O22" s="104"/>
    </row>
    <row r="23" spans="1:15" s="194" customFormat="1" ht="17.100000000000001" customHeight="1" x14ac:dyDescent="0.25">
      <c r="A23" s="212">
        <v>13</v>
      </c>
      <c r="B23" s="123">
        <v>13</v>
      </c>
      <c r="C23" s="140" t="s">
        <v>16</v>
      </c>
      <c r="D23" s="80" t="s">
        <v>18</v>
      </c>
      <c r="E23" s="111">
        <v>659.14263411623256</v>
      </c>
      <c r="F23" s="111">
        <v>659.14263411623256</v>
      </c>
      <c r="G23" s="143">
        <v>0</v>
      </c>
      <c r="H23" s="111">
        <v>659.14263411623256</v>
      </c>
      <c r="I23" s="111">
        <v>84.109871468699993</v>
      </c>
      <c r="J23" s="148">
        <v>12.760496304638695</v>
      </c>
      <c r="K23" s="124"/>
      <c r="L23" s="111">
        <v>0</v>
      </c>
      <c r="M23" s="111">
        <v>84.109871468699993</v>
      </c>
      <c r="N23" s="32"/>
      <c r="O23" s="104"/>
    </row>
    <row r="24" spans="1:15" s="194" customFormat="1" ht="17.100000000000001" customHeight="1" x14ac:dyDescent="0.25">
      <c r="A24" s="212">
        <v>14</v>
      </c>
      <c r="B24" s="123">
        <v>14</v>
      </c>
      <c r="C24" s="140" t="s">
        <v>16</v>
      </c>
      <c r="D24" s="80" t="s">
        <v>624</v>
      </c>
      <c r="E24" s="111">
        <v>439.28272039683719</v>
      </c>
      <c r="F24" s="111">
        <v>439.28272039683719</v>
      </c>
      <c r="G24" s="143">
        <v>0</v>
      </c>
      <c r="H24" s="111">
        <v>439.28272039683719</v>
      </c>
      <c r="I24" s="111">
        <v>9.1083307536266038E-7</v>
      </c>
      <c r="J24" s="148">
        <v>2.0734552785045497E-7</v>
      </c>
      <c r="K24" s="124"/>
      <c r="L24" s="111">
        <v>0</v>
      </c>
      <c r="M24" s="111">
        <v>9.1083307536266038E-7</v>
      </c>
      <c r="N24" s="32"/>
      <c r="O24" s="104"/>
    </row>
    <row r="25" spans="1:15" s="194" customFormat="1" ht="17.100000000000001" customHeight="1" x14ac:dyDescent="0.25">
      <c r="A25" s="212">
        <v>15</v>
      </c>
      <c r="B25" s="123">
        <v>15</v>
      </c>
      <c r="C25" s="140" t="s">
        <v>16</v>
      </c>
      <c r="D25" s="80" t="s">
        <v>625</v>
      </c>
      <c r="E25" s="111">
        <v>817.77899529393028</v>
      </c>
      <c r="F25" s="111">
        <v>817.77899529393028</v>
      </c>
      <c r="G25" s="143">
        <v>0</v>
      </c>
      <c r="H25" s="111">
        <v>817.77899529393028</v>
      </c>
      <c r="I25" s="111">
        <v>0</v>
      </c>
      <c r="J25" s="148">
        <v>0</v>
      </c>
      <c r="K25" s="124"/>
      <c r="L25" s="111">
        <v>0</v>
      </c>
      <c r="M25" s="111">
        <v>0</v>
      </c>
      <c r="N25" s="32"/>
      <c r="O25" s="104"/>
    </row>
    <row r="26" spans="1:15" s="194" customFormat="1" ht="17.100000000000001" customHeight="1" x14ac:dyDescent="0.25">
      <c r="A26" s="212">
        <v>16</v>
      </c>
      <c r="B26" s="123">
        <v>16</v>
      </c>
      <c r="C26" s="140" t="s">
        <v>16</v>
      </c>
      <c r="D26" s="80" t="s">
        <v>19</v>
      </c>
      <c r="E26" s="111">
        <v>943.50529586883727</v>
      </c>
      <c r="F26" s="111">
        <v>943.50529586883727</v>
      </c>
      <c r="G26" s="143">
        <v>0</v>
      </c>
      <c r="H26" s="111">
        <v>943.50529586883727</v>
      </c>
      <c r="I26" s="111">
        <v>203.02230089813091</v>
      </c>
      <c r="J26" s="148">
        <v>21.517876135626306</v>
      </c>
      <c r="K26" s="124"/>
      <c r="L26" s="111">
        <v>0</v>
      </c>
      <c r="M26" s="111">
        <v>203.02230089813091</v>
      </c>
      <c r="N26" s="32"/>
      <c r="O26" s="104"/>
    </row>
    <row r="27" spans="1:15" s="194" customFormat="1" ht="17.100000000000001" customHeight="1" x14ac:dyDescent="0.25">
      <c r="A27" s="212">
        <v>17</v>
      </c>
      <c r="B27" s="123">
        <v>17</v>
      </c>
      <c r="C27" s="140" t="s">
        <v>12</v>
      </c>
      <c r="D27" s="80" t="s">
        <v>21</v>
      </c>
      <c r="E27" s="111">
        <v>579.60099330969774</v>
      </c>
      <c r="F27" s="111">
        <v>579.60099330969774</v>
      </c>
      <c r="G27" s="143">
        <v>0</v>
      </c>
      <c r="H27" s="111">
        <v>579.60099330969774</v>
      </c>
      <c r="I27" s="111">
        <v>-9.2455110234368481E-14</v>
      </c>
      <c r="J27" s="148">
        <v>-1.5951509970060905E-14</v>
      </c>
      <c r="K27" s="124"/>
      <c r="L27" s="111">
        <v>0</v>
      </c>
      <c r="M27" s="111">
        <v>-9.2455110234368481E-14</v>
      </c>
      <c r="N27" s="32"/>
      <c r="O27" s="104"/>
    </row>
    <row r="28" spans="1:15" s="194" customFormat="1" ht="17.100000000000001" customHeight="1" x14ac:dyDescent="0.25">
      <c r="A28" s="212">
        <v>18</v>
      </c>
      <c r="B28" s="123">
        <v>18</v>
      </c>
      <c r="C28" s="140" t="s">
        <v>12</v>
      </c>
      <c r="D28" s="80" t="s">
        <v>22</v>
      </c>
      <c r="E28" s="111">
        <v>535.52630491569778</v>
      </c>
      <c r="F28" s="111">
        <v>535.52630491569766</v>
      </c>
      <c r="G28" s="143">
        <v>0</v>
      </c>
      <c r="H28" s="111">
        <v>535.52630491569766</v>
      </c>
      <c r="I28" s="111">
        <v>0</v>
      </c>
      <c r="J28" s="148">
        <v>0</v>
      </c>
      <c r="K28" s="124"/>
      <c r="L28" s="111">
        <v>0</v>
      </c>
      <c r="M28" s="111">
        <v>0</v>
      </c>
      <c r="N28" s="32"/>
      <c r="O28" s="104"/>
    </row>
    <row r="29" spans="1:15" s="194" customFormat="1" ht="17.100000000000001" customHeight="1" x14ac:dyDescent="0.25">
      <c r="A29" s="212">
        <v>19</v>
      </c>
      <c r="B29" s="123">
        <v>19</v>
      </c>
      <c r="C29" s="140" t="s">
        <v>12</v>
      </c>
      <c r="D29" s="80" t="s">
        <v>23</v>
      </c>
      <c r="E29" s="111">
        <v>360.16314628800001</v>
      </c>
      <c r="F29" s="111">
        <v>360.16314628800001</v>
      </c>
      <c r="G29" s="143">
        <v>0</v>
      </c>
      <c r="H29" s="111">
        <v>360.16314628800001</v>
      </c>
      <c r="I29" s="111">
        <v>0</v>
      </c>
      <c r="J29" s="148">
        <v>0</v>
      </c>
      <c r="K29" s="124"/>
      <c r="L29" s="111">
        <v>0</v>
      </c>
      <c r="M29" s="111">
        <v>0</v>
      </c>
      <c r="N29" s="32"/>
      <c r="O29" s="104"/>
    </row>
    <row r="30" spans="1:15" s="194" customFormat="1" ht="17.100000000000001" customHeight="1" x14ac:dyDescent="0.25">
      <c r="A30" s="212">
        <v>20</v>
      </c>
      <c r="B30" s="123">
        <v>20</v>
      </c>
      <c r="C30" s="140" t="s">
        <v>12</v>
      </c>
      <c r="D30" s="80" t="s">
        <v>489</v>
      </c>
      <c r="E30" s="111">
        <v>367.20115287900001</v>
      </c>
      <c r="F30" s="111">
        <v>367.20115287900001</v>
      </c>
      <c r="G30" s="143">
        <v>0</v>
      </c>
      <c r="H30" s="111">
        <v>367.20115287900001</v>
      </c>
      <c r="I30" s="111">
        <v>4.622755511718424E-14</v>
      </c>
      <c r="J30" s="148">
        <v>1.2589163937733368E-14</v>
      </c>
      <c r="K30" s="124"/>
      <c r="L30" s="111">
        <v>0</v>
      </c>
      <c r="M30" s="111">
        <v>4.622755511718424E-14</v>
      </c>
      <c r="N30" s="32"/>
      <c r="O30" s="104"/>
    </row>
    <row r="31" spans="1:15" s="194" customFormat="1" ht="17.100000000000001" customHeight="1" x14ac:dyDescent="0.25">
      <c r="A31" s="212">
        <v>21</v>
      </c>
      <c r="B31" s="123">
        <v>21</v>
      </c>
      <c r="C31" s="140" t="s">
        <v>16</v>
      </c>
      <c r="D31" s="80" t="s">
        <v>24</v>
      </c>
      <c r="E31" s="111">
        <v>474.65640270323252</v>
      </c>
      <c r="F31" s="111">
        <v>474.65640270323252</v>
      </c>
      <c r="G31" s="143">
        <v>0</v>
      </c>
      <c r="H31" s="111">
        <v>474.65640270323252</v>
      </c>
      <c r="I31" s="111">
        <v>9.2455110234368481E-14</v>
      </c>
      <c r="J31" s="148">
        <v>1.9478323626906558E-14</v>
      </c>
      <c r="K31" s="124"/>
      <c r="L31" s="111">
        <v>0</v>
      </c>
      <c r="M31" s="111">
        <v>9.2455110234368481E-14</v>
      </c>
      <c r="N31" s="32"/>
      <c r="O31" s="104"/>
    </row>
    <row r="32" spans="1:15" s="194" customFormat="1" ht="17.100000000000001" customHeight="1" x14ac:dyDescent="0.25">
      <c r="A32" s="212">
        <v>22</v>
      </c>
      <c r="B32" s="123">
        <v>22</v>
      </c>
      <c r="C32" s="140" t="s">
        <v>16</v>
      </c>
      <c r="D32" s="80" t="s">
        <v>25</v>
      </c>
      <c r="E32" s="111">
        <v>585.39236910000011</v>
      </c>
      <c r="F32" s="111">
        <v>585.3923691</v>
      </c>
      <c r="G32" s="143">
        <v>0</v>
      </c>
      <c r="H32" s="111">
        <v>585.3923691</v>
      </c>
      <c r="I32" s="111">
        <v>0</v>
      </c>
      <c r="J32" s="148">
        <v>0</v>
      </c>
      <c r="K32" s="124"/>
      <c r="L32" s="111">
        <v>0</v>
      </c>
      <c r="M32" s="111">
        <v>0</v>
      </c>
      <c r="N32" s="32"/>
      <c r="O32" s="104"/>
    </row>
    <row r="33" spans="1:19" s="194" customFormat="1" ht="17.100000000000001" customHeight="1" x14ac:dyDescent="0.25">
      <c r="A33" s="212">
        <v>23</v>
      </c>
      <c r="B33" s="123">
        <v>23</v>
      </c>
      <c r="C33" s="140" t="s">
        <v>16</v>
      </c>
      <c r="D33" s="80" t="s">
        <v>26</v>
      </c>
      <c r="E33" s="111">
        <v>316.70014731300006</v>
      </c>
      <c r="F33" s="111">
        <v>316.700147313</v>
      </c>
      <c r="G33" s="143">
        <v>0</v>
      </c>
      <c r="H33" s="111">
        <v>316.700147313</v>
      </c>
      <c r="I33" s="111">
        <v>0</v>
      </c>
      <c r="J33" s="148">
        <v>0</v>
      </c>
      <c r="K33" s="124"/>
      <c r="L33" s="111">
        <v>0</v>
      </c>
      <c r="M33" s="111">
        <v>0</v>
      </c>
      <c r="N33" s="32"/>
      <c r="O33" s="104"/>
    </row>
    <row r="34" spans="1:19" s="194" customFormat="1" ht="17.100000000000001" customHeight="1" x14ac:dyDescent="0.25">
      <c r="A34" s="212">
        <v>24</v>
      </c>
      <c r="B34" s="123">
        <v>24</v>
      </c>
      <c r="C34" s="140" t="s">
        <v>16</v>
      </c>
      <c r="D34" s="80" t="s">
        <v>27</v>
      </c>
      <c r="E34" s="111">
        <v>574.22257689576736</v>
      </c>
      <c r="F34" s="111">
        <v>574.22257689576736</v>
      </c>
      <c r="G34" s="143">
        <v>0</v>
      </c>
      <c r="H34" s="111">
        <v>574.22257689576736</v>
      </c>
      <c r="I34" s="111">
        <v>0</v>
      </c>
      <c r="J34" s="148">
        <v>0</v>
      </c>
      <c r="K34" s="124"/>
      <c r="L34" s="111">
        <v>0</v>
      </c>
      <c r="M34" s="111">
        <v>0</v>
      </c>
      <c r="N34" s="32"/>
      <c r="O34" s="104"/>
    </row>
    <row r="35" spans="1:19" s="194" customFormat="1" ht="17.100000000000001" customHeight="1" x14ac:dyDescent="0.25">
      <c r="A35" s="212">
        <v>25</v>
      </c>
      <c r="B35" s="123">
        <v>25</v>
      </c>
      <c r="C35" s="140" t="s">
        <v>0</v>
      </c>
      <c r="D35" s="80" t="s">
        <v>1940</v>
      </c>
      <c r="E35" s="111">
        <v>1710.0402536556978</v>
      </c>
      <c r="F35" s="111">
        <v>1710.0402536556978</v>
      </c>
      <c r="G35" s="143">
        <v>0</v>
      </c>
      <c r="H35" s="111">
        <v>1710.0402536556978</v>
      </c>
      <c r="I35" s="111">
        <v>91.084050656510712</v>
      </c>
      <c r="J35" s="148">
        <v>5.3264272850766305</v>
      </c>
      <c r="K35" s="124"/>
      <c r="L35" s="111">
        <v>0</v>
      </c>
      <c r="M35" s="111">
        <v>91.084050656510712</v>
      </c>
      <c r="N35" s="32"/>
      <c r="O35" s="104"/>
    </row>
    <row r="36" spans="1:19" s="194" customFormat="1" ht="17.100000000000001" customHeight="1" x14ac:dyDescent="0.25">
      <c r="A36" s="212">
        <v>26</v>
      </c>
      <c r="B36" s="123">
        <v>26</v>
      </c>
      <c r="C36" s="140" t="s">
        <v>29</v>
      </c>
      <c r="D36" s="110" t="s">
        <v>1941</v>
      </c>
      <c r="E36" s="111">
        <v>1493.971642456163</v>
      </c>
      <c r="F36" s="111">
        <v>1493.9716434648374</v>
      </c>
      <c r="G36" s="143">
        <v>6.7516310764403897E-8</v>
      </c>
      <c r="H36" s="111">
        <v>1493.9716434648374</v>
      </c>
      <c r="I36" s="111">
        <v>320.40742213174201</v>
      </c>
      <c r="J36" s="148">
        <v>21.446686992575653</v>
      </c>
      <c r="K36" s="124"/>
      <c r="L36" s="111">
        <v>0</v>
      </c>
      <c r="M36" s="111">
        <v>320.40742213174201</v>
      </c>
      <c r="N36" s="32"/>
      <c r="O36" s="104"/>
    </row>
    <row r="37" spans="1:19" s="194" customFormat="1" ht="17.100000000000001" customHeight="1" x14ac:dyDescent="0.25">
      <c r="A37" s="212">
        <v>27</v>
      </c>
      <c r="B37" s="123">
        <v>27</v>
      </c>
      <c r="C37" s="140" t="s">
        <v>12</v>
      </c>
      <c r="D37" s="80" t="s">
        <v>30</v>
      </c>
      <c r="E37" s="111">
        <v>1586.62767851491</v>
      </c>
      <c r="F37" s="111">
        <v>1586.6276787050699</v>
      </c>
      <c r="G37" s="143">
        <v>1.1985164860561781E-8</v>
      </c>
      <c r="H37" s="111">
        <v>1586.6276787050699</v>
      </c>
      <c r="I37" s="111">
        <v>64.239835137587775</v>
      </c>
      <c r="J37" s="148">
        <v>4.0488285941171327</v>
      </c>
      <c r="K37" s="124"/>
      <c r="L37" s="111">
        <v>0</v>
      </c>
      <c r="M37" s="111">
        <v>64.239835137587775</v>
      </c>
      <c r="N37" s="32"/>
      <c r="O37" s="104"/>
    </row>
    <row r="38" spans="1:19" s="194" customFormat="1" ht="17.100000000000001" customHeight="1" x14ac:dyDescent="0.25">
      <c r="A38" s="212">
        <v>28</v>
      </c>
      <c r="B38" s="123">
        <v>28</v>
      </c>
      <c r="C38" s="140" t="s">
        <v>12</v>
      </c>
      <c r="D38" s="110" t="s">
        <v>1942</v>
      </c>
      <c r="E38" s="111">
        <v>4342.8777809127678</v>
      </c>
      <c r="F38" s="111">
        <v>4342.8777809127678</v>
      </c>
      <c r="G38" s="143">
        <v>0</v>
      </c>
      <c r="H38" s="111">
        <v>4342.8777809127678</v>
      </c>
      <c r="I38" s="111">
        <v>70.250872316327246</v>
      </c>
      <c r="J38" s="148">
        <v>1.6176110832564625</v>
      </c>
      <c r="K38" s="124"/>
      <c r="L38" s="111">
        <v>0</v>
      </c>
      <c r="M38" s="111">
        <v>70.250872316327246</v>
      </c>
      <c r="N38" s="32"/>
      <c r="O38" s="104"/>
    </row>
    <row r="39" spans="1:19" s="194" customFormat="1" ht="17.100000000000001" customHeight="1" x14ac:dyDescent="0.25">
      <c r="A39" s="212">
        <v>29</v>
      </c>
      <c r="B39" s="131">
        <v>29</v>
      </c>
      <c r="C39" s="141" t="s">
        <v>12</v>
      </c>
      <c r="D39" s="132" t="s">
        <v>31</v>
      </c>
      <c r="E39" s="133">
        <v>580.67192513076748</v>
      </c>
      <c r="F39" s="133">
        <v>580.67192513076748</v>
      </c>
      <c r="G39" s="144">
        <v>0</v>
      </c>
      <c r="H39" s="133">
        <v>580.67192513076748</v>
      </c>
      <c r="I39" s="133">
        <v>9.2455110234368481E-14</v>
      </c>
      <c r="J39" s="149">
        <v>1.5922090638969254E-14</v>
      </c>
      <c r="K39" s="134"/>
      <c r="L39" s="133">
        <v>0</v>
      </c>
      <c r="M39" s="133">
        <v>9.2455110234368481E-14</v>
      </c>
      <c r="N39" s="32"/>
      <c r="O39" s="104"/>
    </row>
    <row r="40" spans="1:19" s="194" customFormat="1" ht="17.100000000000001" customHeight="1" x14ac:dyDescent="0.25">
      <c r="A40" s="212">
        <v>30</v>
      </c>
      <c r="B40" s="123">
        <v>30</v>
      </c>
      <c r="C40" s="140" t="s">
        <v>12</v>
      </c>
      <c r="D40" s="81" t="s">
        <v>1943</v>
      </c>
      <c r="E40" s="111">
        <v>1713.5474035137677</v>
      </c>
      <c r="F40" s="111">
        <v>1713.5474035137677</v>
      </c>
      <c r="G40" s="143">
        <v>0</v>
      </c>
      <c r="H40" s="111">
        <v>1713.5474035137677</v>
      </c>
      <c r="I40" s="111">
        <v>54.594807462096107</v>
      </c>
      <c r="J40" s="148">
        <v>3.1860692823638863</v>
      </c>
      <c r="K40" s="124"/>
      <c r="L40" s="111">
        <v>0</v>
      </c>
      <c r="M40" s="111">
        <v>54.594807462096107</v>
      </c>
      <c r="N40" s="32"/>
      <c r="O40" s="104"/>
    </row>
    <row r="41" spans="1:19" s="194" customFormat="1" ht="17.100000000000001" customHeight="1" x14ac:dyDescent="0.25">
      <c r="A41" s="212">
        <v>31</v>
      </c>
      <c r="B41" s="123">
        <v>31</v>
      </c>
      <c r="C41" s="140" t="s">
        <v>12</v>
      </c>
      <c r="D41" s="80" t="s">
        <v>1944</v>
      </c>
      <c r="E41" s="111">
        <v>3585.1866464157679</v>
      </c>
      <c r="F41" s="111">
        <v>3585.1866464157679</v>
      </c>
      <c r="G41" s="143">
        <v>0</v>
      </c>
      <c r="H41" s="111">
        <v>3585.1866333029998</v>
      </c>
      <c r="I41" s="111">
        <v>302.48680979137544</v>
      </c>
      <c r="J41" s="148">
        <v>8.4371286525286404</v>
      </c>
      <c r="K41" s="124"/>
      <c r="L41" s="111">
        <v>0</v>
      </c>
      <c r="M41" s="111">
        <v>302.48680979137544</v>
      </c>
      <c r="N41" s="32"/>
      <c r="O41" s="104"/>
    </row>
    <row r="42" spans="1:19" s="194" customFormat="1" ht="17.100000000000001" customHeight="1" x14ac:dyDescent="0.25">
      <c r="A42" s="212">
        <v>32</v>
      </c>
      <c r="B42" s="123">
        <v>32</v>
      </c>
      <c r="C42" s="140" t="s">
        <v>16</v>
      </c>
      <c r="D42" s="80" t="s">
        <v>32</v>
      </c>
      <c r="E42" s="111">
        <v>836.66442862430233</v>
      </c>
      <c r="F42" s="111">
        <v>836.66442862430233</v>
      </c>
      <c r="G42" s="143">
        <v>0</v>
      </c>
      <c r="H42" s="111">
        <v>836.66445484983728</v>
      </c>
      <c r="I42" s="111">
        <v>-1.8491022046873696E-13</v>
      </c>
      <c r="J42" s="148">
        <v>-2.2100882282371954E-14</v>
      </c>
      <c r="K42" s="124"/>
      <c r="L42" s="111">
        <v>0</v>
      </c>
      <c r="M42" s="111">
        <v>-1.8491022046873696E-13</v>
      </c>
      <c r="N42" s="32"/>
      <c r="O42" s="104"/>
    </row>
    <row r="43" spans="1:19" s="194" customFormat="1" ht="17.100000000000001" customHeight="1" x14ac:dyDescent="0.25">
      <c r="A43" s="212">
        <v>33</v>
      </c>
      <c r="B43" s="123">
        <v>33</v>
      </c>
      <c r="C43" s="140" t="s">
        <v>16</v>
      </c>
      <c r="D43" s="80" t="s">
        <v>1945</v>
      </c>
      <c r="E43" s="111">
        <v>1009.6370016456978</v>
      </c>
      <c r="F43" s="111">
        <v>1009.6370016456978</v>
      </c>
      <c r="G43" s="143">
        <v>0</v>
      </c>
      <c r="H43" s="111">
        <v>1009.6370016456978</v>
      </c>
      <c r="I43" s="111">
        <v>8.7181364294642307</v>
      </c>
      <c r="J43" s="148">
        <v>0.86349216750711</v>
      </c>
      <c r="K43" s="124"/>
      <c r="L43" s="111">
        <v>0</v>
      </c>
      <c r="M43" s="111">
        <v>8.7181364294642307</v>
      </c>
      <c r="N43" s="32"/>
      <c r="O43" s="104"/>
    </row>
    <row r="44" spans="1:19" s="194" customFormat="1" ht="17.100000000000001" customHeight="1" x14ac:dyDescent="0.25">
      <c r="A44" s="43">
        <v>34</v>
      </c>
      <c r="B44" s="123">
        <v>34</v>
      </c>
      <c r="C44" s="140" t="s">
        <v>16</v>
      </c>
      <c r="D44" s="80" t="s">
        <v>33</v>
      </c>
      <c r="E44" s="111">
        <v>943.29654565453484</v>
      </c>
      <c r="F44" s="111">
        <v>943.29655876730226</v>
      </c>
      <c r="G44" s="143">
        <v>1.3901002375860116E-6</v>
      </c>
      <c r="H44" s="111">
        <v>943.29654565453484</v>
      </c>
      <c r="I44" s="111">
        <v>-3.6982044093747392E-13</v>
      </c>
      <c r="J44" s="148">
        <v>-3.9205108669192481E-14</v>
      </c>
      <c r="K44" s="124"/>
      <c r="L44" s="111">
        <v>0</v>
      </c>
      <c r="M44" s="111">
        <v>-3.6982044093747392E-13</v>
      </c>
      <c r="N44" s="32"/>
      <c r="O44" s="104"/>
      <c r="P44" s="33"/>
      <c r="Q44" s="33"/>
      <c r="R44" s="33"/>
      <c r="S44" s="33"/>
    </row>
    <row r="45" spans="1:19" s="33" customFormat="1" ht="17.100000000000001" customHeight="1" x14ac:dyDescent="0.25">
      <c r="A45" s="212">
        <v>35</v>
      </c>
      <c r="B45" s="123">
        <v>35</v>
      </c>
      <c r="C45" s="140" t="s">
        <v>16</v>
      </c>
      <c r="D45" s="80" t="s">
        <v>34</v>
      </c>
      <c r="E45" s="111">
        <v>526.94895222506977</v>
      </c>
      <c r="F45" s="111">
        <v>526.94895222506977</v>
      </c>
      <c r="G45" s="143">
        <v>0</v>
      </c>
      <c r="H45" s="111">
        <v>526.94895222506977</v>
      </c>
      <c r="I45" s="111">
        <v>-1.8491022046873696E-13</v>
      </c>
      <c r="J45" s="148">
        <v>-3.5090727420169224E-14</v>
      </c>
      <c r="K45" s="124"/>
      <c r="L45" s="111">
        <v>0</v>
      </c>
      <c r="M45" s="111">
        <v>-1.8491022046873696E-13</v>
      </c>
      <c r="N45" s="32"/>
      <c r="O45" s="104"/>
      <c r="P45" s="194"/>
      <c r="Q45" s="194"/>
      <c r="R45" s="194"/>
      <c r="S45" s="194"/>
    </row>
    <row r="46" spans="1:19" s="194" customFormat="1" ht="17.100000000000001" customHeight="1" x14ac:dyDescent="0.25">
      <c r="A46" s="212">
        <v>36</v>
      </c>
      <c r="B46" s="123">
        <v>36</v>
      </c>
      <c r="C46" s="140" t="s">
        <v>16</v>
      </c>
      <c r="D46" s="80" t="s">
        <v>35</v>
      </c>
      <c r="E46" s="111">
        <v>111.75037412076743</v>
      </c>
      <c r="F46" s="111">
        <v>111.75037412076745</v>
      </c>
      <c r="G46" s="143">
        <v>0</v>
      </c>
      <c r="H46" s="111">
        <v>111.75037412076745</v>
      </c>
      <c r="I46" s="111">
        <v>3.9035698607072792E-7</v>
      </c>
      <c r="J46" s="148">
        <v>3.4931156977503559E-7</v>
      </c>
      <c r="K46" s="124"/>
      <c r="L46" s="111">
        <v>0</v>
      </c>
      <c r="M46" s="111">
        <v>3.9035698607072792E-7</v>
      </c>
      <c r="N46" s="32"/>
      <c r="O46" s="104"/>
    </row>
    <row r="47" spans="1:19" s="194" customFormat="1" ht="17.100000000000001" customHeight="1" x14ac:dyDescent="0.25">
      <c r="A47" s="212">
        <v>37</v>
      </c>
      <c r="B47" s="123">
        <v>37</v>
      </c>
      <c r="C47" s="140" t="s">
        <v>16</v>
      </c>
      <c r="D47" s="80" t="s">
        <v>36</v>
      </c>
      <c r="E47" s="111">
        <v>2253.3326203056977</v>
      </c>
      <c r="F47" s="111">
        <v>2253.3326465312325</v>
      </c>
      <c r="G47" s="143">
        <v>1.1638554582305005E-6</v>
      </c>
      <c r="H47" s="111">
        <v>2253.3326203056977</v>
      </c>
      <c r="I47" s="111">
        <v>0</v>
      </c>
      <c r="J47" s="148">
        <v>0</v>
      </c>
      <c r="K47" s="124"/>
      <c r="L47" s="111">
        <v>0</v>
      </c>
      <c r="M47" s="111">
        <v>0</v>
      </c>
      <c r="N47" s="32"/>
      <c r="O47" s="104"/>
    </row>
    <row r="48" spans="1:19" s="194" customFormat="1" ht="17.100000000000001" customHeight="1" x14ac:dyDescent="0.25">
      <c r="A48" s="212">
        <v>38</v>
      </c>
      <c r="B48" s="123">
        <v>38</v>
      </c>
      <c r="C48" s="140" t="s">
        <v>2</v>
      </c>
      <c r="D48" s="80" t="s">
        <v>1946</v>
      </c>
      <c r="E48" s="111">
        <v>1480.994419674</v>
      </c>
      <c r="F48" s="111">
        <v>1480.994419674</v>
      </c>
      <c r="G48" s="143">
        <v>0</v>
      </c>
      <c r="H48" s="111">
        <v>1480.994419674</v>
      </c>
      <c r="I48" s="111">
        <v>191.18792254755613</v>
      </c>
      <c r="J48" s="148">
        <v>12.909428962577785</v>
      </c>
      <c r="K48" s="124"/>
      <c r="L48" s="111">
        <v>0</v>
      </c>
      <c r="M48" s="111">
        <v>191.18792254755613</v>
      </c>
      <c r="N48" s="32"/>
      <c r="O48" s="104"/>
    </row>
    <row r="49" spans="1:19" s="194" customFormat="1" ht="17.100000000000001" customHeight="1" x14ac:dyDescent="0.25">
      <c r="A49" s="212">
        <v>39</v>
      </c>
      <c r="B49" s="123">
        <v>39</v>
      </c>
      <c r="C49" s="140" t="s">
        <v>12</v>
      </c>
      <c r="D49" s="80" t="s">
        <v>38</v>
      </c>
      <c r="E49" s="111">
        <v>854.52439310700015</v>
      </c>
      <c r="F49" s="111">
        <v>854.52439310699992</v>
      </c>
      <c r="G49" s="143">
        <v>0</v>
      </c>
      <c r="H49" s="111">
        <v>854.52439310699992</v>
      </c>
      <c r="I49" s="111">
        <v>69.262896445512169</v>
      </c>
      <c r="J49" s="148">
        <v>8.1054323322095456</v>
      </c>
      <c r="K49" s="124"/>
      <c r="L49" s="111">
        <v>0</v>
      </c>
      <c r="M49" s="111">
        <v>69.262896445512169</v>
      </c>
      <c r="N49" s="32"/>
      <c r="O49" s="104"/>
    </row>
    <row r="50" spans="1:19" s="194" customFormat="1" ht="17.100000000000001" customHeight="1" x14ac:dyDescent="0.25">
      <c r="A50" s="212">
        <v>40</v>
      </c>
      <c r="B50" s="123">
        <v>40</v>
      </c>
      <c r="C50" s="140" t="s">
        <v>12</v>
      </c>
      <c r="D50" s="80" t="s">
        <v>1947</v>
      </c>
      <c r="E50" s="111">
        <v>192.61008105900004</v>
      </c>
      <c r="F50" s="111">
        <v>192.61008105900001</v>
      </c>
      <c r="G50" s="143">
        <v>0</v>
      </c>
      <c r="H50" s="111">
        <v>192.61008105900001</v>
      </c>
      <c r="I50" s="111">
        <v>24.203934977079015</v>
      </c>
      <c r="J50" s="148">
        <v>12.566286688631271</v>
      </c>
      <c r="K50" s="124"/>
      <c r="L50" s="111">
        <v>0</v>
      </c>
      <c r="M50" s="111">
        <v>24.203934977079015</v>
      </c>
      <c r="N50" s="32"/>
      <c r="O50" s="104"/>
    </row>
    <row r="51" spans="1:19" s="194" customFormat="1" ht="17.100000000000001" customHeight="1" x14ac:dyDescent="0.25">
      <c r="A51" s="43">
        <v>41</v>
      </c>
      <c r="B51" s="123">
        <v>41</v>
      </c>
      <c r="C51" s="140" t="s">
        <v>12</v>
      </c>
      <c r="D51" s="80" t="s">
        <v>1948</v>
      </c>
      <c r="E51" s="111">
        <v>3217.9005127170003</v>
      </c>
      <c r="F51" s="111">
        <v>3217.9005127170003</v>
      </c>
      <c r="G51" s="143">
        <v>0</v>
      </c>
      <c r="H51" s="111">
        <v>3217.9005127170003</v>
      </c>
      <c r="I51" s="111">
        <v>198.48538356193745</v>
      </c>
      <c r="J51" s="148">
        <v>6.1681640801986264</v>
      </c>
      <c r="K51" s="124"/>
      <c r="L51" s="111">
        <v>0</v>
      </c>
      <c r="M51" s="111">
        <v>198.48538356193745</v>
      </c>
      <c r="N51" s="49"/>
      <c r="O51" s="47"/>
      <c r="P51" s="33"/>
      <c r="Q51" s="33"/>
      <c r="R51" s="33"/>
      <c r="S51" s="33"/>
    </row>
    <row r="52" spans="1:19" s="33" customFormat="1" ht="17.100000000000001" customHeight="1" x14ac:dyDescent="0.25">
      <c r="A52" s="43">
        <v>42</v>
      </c>
      <c r="B52" s="123">
        <v>42</v>
      </c>
      <c r="C52" s="140" t="s">
        <v>12</v>
      </c>
      <c r="D52" s="80" t="s">
        <v>579</v>
      </c>
      <c r="E52" s="111">
        <v>1397.4462070705347</v>
      </c>
      <c r="F52" s="111">
        <v>1397.4462070705347</v>
      </c>
      <c r="G52" s="143">
        <v>0</v>
      </c>
      <c r="H52" s="111">
        <v>1397.4462070705347</v>
      </c>
      <c r="I52" s="111">
        <v>458.50675585562101</v>
      </c>
      <c r="J52" s="148">
        <v>32.810333130231065</v>
      </c>
      <c r="K52" s="124"/>
      <c r="L52" s="111">
        <v>0</v>
      </c>
      <c r="M52" s="111">
        <v>458.50675585562101</v>
      </c>
      <c r="N52" s="49"/>
      <c r="O52" s="47"/>
    </row>
    <row r="53" spans="1:19" s="33" customFormat="1" ht="17.100000000000001" customHeight="1" x14ac:dyDescent="0.25">
      <c r="A53" s="212">
        <v>43</v>
      </c>
      <c r="B53" s="123">
        <v>43</v>
      </c>
      <c r="C53" s="140" t="s">
        <v>12</v>
      </c>
      <c r="D53" s="80" t="s">
        <v>490</v>
      </c>
      <c r="E53" s="111">
        <v>569.2675021440001</v>
      </c>
      <c r="F53" s="111">
        <v>569.2675021440001</v>
      </c>
      <c r="G53" s="143">
        <v>0</v>
      </c>
      <c r="H53" s="111">
        <v>569.2675021440001</v>
      </c>
      <c r="I53" s="111">
        <v>43.97356693362596</v>
      </c>
      <c r="J53" s="148">
        <v>7.7245876091663046</v>
      </c>
      <c r="K53" s="124"/>
      <c r="L53" s="111">
        <v>0</v>
      </c>
      <c r="M53" s="111">
        <v>43.97356693362596</v>
      </c>
      <c r="N53" s="32"/>
      <c r="O53" s="104"/>
      <c r="P53" s="194"/>
      <c r="Q53" s="194"/>
      <c r="R53" s="194"/>
      <c r="S53" s="194"/>
    </row>
    <row r="54" spans="1:19" s="194" customFormat="1" ht="17.100000000000001" customHeight="1" x14ac:dyDescent="0.25">
      <c r="A54" s="43">
        <v>44</v>
      </c>
      <c r="B54" s="123">
        <v>44</v>
      </c>
      <c r="C54" s="140" t="s">
        <v>16</v>
      </c>
      <c r="D54" s="80" t="s">
        <v>39</v>
      </c>
      <c r="E54" s="111">
        <v>286.22276430000005</v>
      </c>
      <c r="F54" s="111">
        <v>286.22276429999999</v>
      </c>
      <c r="G54" s="143">
        <v>0</v>
      </c>
      <c r="H54" s="111">
        <v>286.22276429999999</v>
      </c>
      <c r="I54" s="111">
        <v>0</v>
      </c>
      <c r="J54" s="148">
        <v>0</v>
      </c>
      <c r="K54" s="124"/>
      <c r="L54" s="111">
        <v>0</v>
      </c>
      <c r="M54" s="111">
        <v>0</v>
      </c>
      <c r="N54" s="32"/>
      <c r="O54" s="104"/>
      <c r="P54" s="33"/>
      <c r="Q54" s="33"/>
      <c r="R54" s="33"/>
      <c r="S54" s="33"/>
    </row>
    <row r="55" spans="1:19" s="33" customFormat="1" ht="17.100000000000001" customHeight="1" x14ac:dyDescent="0.25">
      <c r="A55" s="43">
        <v>45</v>
      </c>
      <c r="B55" s="123">
        <v>45</v>
      </c>
      <c r="C55" s="140" t="s">
        <v>16</v>
      </c>
      <c r="D55" s="80" t="s">
        <v>1949</v>
      </c>
      <c r="E55" s="111">
        <v>745.49807336400011</v>
      </c>
      <c r="F55" s="111">
        <v>745.49807336399999</v>
      </c>
      <c r="G55" s="143">
        <v>0</v>
      </c>
      <c r="H55" s="111">
        <v>745.49807336399999</v>
      </c>
      <c r="I55" s="111">
        <v>95.046425466300306</v>
      </c>
      <c r="J55" s="148">
        <v>12.749385794843301</v>
      </c>
      <c r="K55" s="124"/>
      <c r="L55" s="111">
        <v>0</v>
      </c>
      <c r="M55" s="111">
        <v>95.046425466300306</v>
      </c>
      <c r="N55" s="32"/>
      <c r="O55" s="104"/>
    </row>
    <row r="56" spans="1:19" s="33" customFormat="1" ht="17.100000000000001" customHeight="1" x14ac:dyDescent="0.25">
      <c r="A56" s="212">
        <v>46</v>
      </c>
      <c r="B56" s="123">
        <v>46</v>
      </c>
      <c r="C56" s="140" t="s">
        <v>16</v>
      </c>
      <c r="D56" s="80" t="s">
        <v>40</v>
      </c>
      <c r="E56" s="111">
        <v>278.47586939700005</v>
      </c>
      <c r="F56" s="111">
        <v>278.47586939700005</v>
      </c>
      <c r="G56" s="143">
        <v>0</v>
      </c>
      <c r="H56" s="111">
        <v>278.47586939700005</v>
      </c>
      <c r="I56" s="111">
        <v>4.622755511718424E-14</v>
      </c>
      <c r="J56" s="148">
        <v>1.6600201380925193E-14</v>
      </c>
      <c r="K56" s="124"/>
      <c r="L56" s="111">
        <v>0</v>
      </c>
      <c r="M56" s="111">
        <v>4.622755511718424E-14</v>
      </c>
      <c r="N56" s="32"/>
      <c r="O56" s="104"/>
      <c r="P56" s="194"/>
      <c r="Q56" s="194"/>
      <c r="R56" s="194"/>
      <c r="S56" s="194"/>
    </row>
    <row r="57" spans="1:19" s="194" customFormat="1" ht="17.100000000000001" customHeight="1" x14ac:dyDescent="0.25">
      <c r="A57" s="212">
        <v>47</v>
      </c>
      <c r="B57" s="123">
        <v>47</v>
      </c>
      <c r="C57" s="140" t="s">
        <v>16</v>
      </c>
      <c r="D57" s="80" t="s">
        <v>1950</v>
      </c>
      <c r="E57" s="111">
        <v>582.92169575353489</v>
      </c>
      <c r="F57" s="111">
        <v>582.92169575353489</v>
      </c>
      <c r="G57" s="143">
        <v>0</v>
      </c>
      <c r="H57" s="111">
        <v>582.92166952800005</v>
      </c>
      <c r="I57" s="111">
        <v>9.8164817083409943</v>
      </c>
      <c r="J57" s="148">
        <v>1.6840137843302201</v>
      </c>
      <c r="K57" s="124"/>
      <c r="L57" s="111">
        <v>0</v>
      </c>
      <c r="M57" s="111">
        <v>9.8164817083409943</v>
      </c>
      <c r="N57" s="32"/>
      <c r="O57" s="104"/>
    </row>
    <row r="58" spans="1:19" s="194" customFormat="1" ht="17.100000000000001" customHeight="1" x14ac:dyDescent="0.25">
      <c r="A58" s="212">
        <v>48</v>
      </c>
      <c r="B58" s="123">
        <v>48</v>
      </c>
      <c r="C58" s="140" t="s">
        <v>4</v>
      </c>
      <c r="D58" s="80" t="s">
        <v>42</v>
      </c>
      <c r="E58" s="111">
        <v>728.69070602746513</v>
      </c>
      <c r="F58" s="111">
        <v>728.69070602746513</v>
      </c>
      <c r="G58" s="143">
        <v>0</v>
      </c>
      <c r="H58" s="111">
        <v>728.69065458506975</v>
      </c>
      <c r="I58" s="111">
        <v>224.33842163204991</v>
      </c>
      <c r="J58" s="148">
        <v>30.786507880010529</v>
      </c>
      <c r="K58" s="124"/>
      <c r="L58" s="111">
        <v>0</v>
      </c>
      <c r="M58" s="111">
        <v>224.33842163204991</v>
      </c>
      <c r="N58" s="32"/>
      <c r="O58" s="104"/>
    </row>
    <row r="59" spans="1:19" s="194" customFormat="1" ht="17.100000000000001" customHeight="1" x14ac:dyDescent="0.25">
      <c r="A59" s="212">
        <v>49</v>
      </c>
      <c r="B59" s="123">
        <v>49</v>
      </c>
      <c r="C59" s="140" t="s">
        <v>12</v>
      </c>
      <c r="D59" s="80" t="s">
        <v>43</v>
      </c>
      <c r="E59" s="111">
        <v>1650.6373130492325</v>
      </c>
      <c r="F59" s="111">
        <v>1650.6373130492325</v>
      </c>
      <c r="G59" s="143">
        <v>0</v>
      </c>
      <c r="H59" s="111">
        <v>1650.6373130492325</v>
      </c>
      <c r="I59" s="111">
        <v>330.12746549263818</v>
      </c>
      <c r="J59" s="148">
        <v>20.000000174647191</v>
      </c>
      <c r="K59" s="124"/>
      <c r="L59" s="111">
        <v>0</v>
      </c>
      <c r="M59" s="111">
        <v>330.12746549263818</v>
      </c>
      <c r="N59" s="32"/>
      <c r="O59" s="104"/>
    </row>
    <row r="60" spans="1:19" s="194" customFormat="1" ht="17.100000000000001" customHeight="1" x14ac:dyDescent="0.25">
      <c r="A60" s="212">
        <v>50</v>
      </c>
      <c r="B60" s="123">
        <v>50</v>
      </c>
      <c r="C60" s="140" t="s">
        <v>12</v>
      </c>
      <c r="D60" s="80" t="s">
        <v>1951</v>
      </c>
      <c r="E60" s="111">
        <v>1983.9538906746977</v>
      </c>
      <c r="F60" s="111">
        <v>1983.9538906746977</v>
      </c>
      <c r="G60" s="143">
        <v>0</v>
      </c>
      <c r="H60" s="111">
        <v>1983.9538906746977</v>
      </c>
      <c r="I60" s="111">
        <v>444.55516272165909</v>
      </c>
      <c r="J60" s="148">
        <v>22.40753501435842</v>
      </c>
      <c r="K60" s="124"/>
      <c r="L60" s="111">
        <v>0</v>
      </c>
      <c r="M60" s="111">
        <v>444.55516272165909</v>
      </c>
      <c r="N60" s="32"/>
      <c r="O60" s="104"/>
    </row>
    <row r="61" spans="1:19" s="194" customFormat="1" ht="17.100000000000001" customHeight="1" x14ac:dyDescent="0.25">
      <c r="A61" s="212">
        <v>51</v>
      </c>
      <c r="B61" s="123">
        <v>51</v>
      </c>
      <c r="C61" s="140" t="s">
        <v>12</v>
      </c>
      <c r="D61" s="80" t="s">
        <v>1952</v>
      </c>
      <c r="E61" s="111">
        <v>372.45681563353492</v>
      </c>
      <c r="F61" s="111">
        <v>372.45681563353492</v>
      </c>
      <c r="G61" s="143">
        <v>0</v>
      </c>
      <c r="H61" s="111">
        <v>372.45681563353492</v>
      </c>
      <c r="I61" s="111">
        <v>91.219991440808968</v>
      </c>
      <c r="J61" s="148">
        <v>24.49142762648798</v>
      </c>
      <c r="K61" s="124"/>
      <c r="L61" s="111">
        <v>0</v>
      </c>
      <c r="M61" s="111">
        <v>91.219991440808968</v>
      </c>
      <c r="N61" s="32"/>
      <c r="O61" s="104"/>
    </row>
    <row r="62" spans="1:19" s="194" customFormat="1" ht="17.100000000000001" customHeight="1" x14ac:dyDescent="0.25">
      <c r="A62" s="212">
        <v>52</v>
      </c>
      <c r="B62" s="123">
        <v>52</v>
      </c>
      <c r="C62" s="140" t="s">
        <v>12</v>
      </c>
      <c r="D62" s="80" t="s">
        <v>1953</v>
      </c>
      <c r="E62" s="111">
        <v>358.03704116630234</v>
      </c>
      <c r="F62" s="111">
        <v>358.03704116630234</v>
      </c>
      <c r="G62" s="143">
        <v>0</v>
      </c>
      <c r="H62" s="111">
        <v>358.03704116630234</v>
      </c>
      <c r="I62" s="111">
        <v>63.768988866329963</v>
      </c>
      <c r="J62" s="148">
        <v>17.810723901248618</v>
      </c>
      <c r="K62" s="124"/>
      <c r="L62" s="111">
        <v>0</v>
      </c>
      <c r="M62" s="111">
        <v>63.768988866329963</v>
      </c>
      <c r="N62" s="32"/>
      <c r="O62" s="104"/>
    </row>
    <row r="63" spans="1:19" s="194" customFormat="1" ht="17.100000000000001" customHeight="1" x14ac:dyDescent="0.25">
      <c r="A63" s="212">
        <v>53</v>
      </c>
      <c r="B63" s="123">
        <v>53</v>
      </c>
      <c r="C63" s="140" t="s">
        <v>12</v>
      </c>
      <c r="D63" s="80" t="s">
        <v>1954</v>
      </c>
      <c r="E63" s="111">
        <v>216.89995366077051</v>
      </c>
      <c r="F63" s="111">
        <v>216.89995460330232</v>
      </c>
      <c r="G63" s="143">
        <v>4.3454679143906105E-7</v>
      </c>
      <c r="H63" s="111">
        <v>216.89995460330232</v>
      </c>
      <c r="I63" s="111">
        <v>39.886505461967992</v>
      </c>
      <c r="J63" s="148">
        <v>18.389356297892338</v>
      </c>
      <c r="K63" s="124"/>
      <c r="L63" s="111">
        <v>0</v>
      </c>
      <c r="M63" s="111">
        <v>39.886505461967992</v>
      </c>
      <c r="N63" s="32"/>
      <c r="O63" s="104"/>
    </row>
    <row r="64" spans="1:19" s="194" customFormat="1" ht="17.100000000000001" customHeight="1" x14ac:dyDescent="0.25">
      <c r="A64" s="212">
        <v>54</v>
      </c>
      <c r="B64" s="123">
        <v>54</v>
      </c>
      <c r="C64" s="140" t="s">
        <v>12</v>
      </c>
      <c r="D64" s="80" t="s">
        <v>491</v>
      </c>
      <c r="E64" s="111">
        <v>338.5393596113023</v>
      </c>
      <c r="F64" s="111">
        <v>338.53935961130236</v>
      </c>
      <c r="G64" s="143">
        <v>0</v>
      </c>
      <c r="H64" s="111">
        <v>338.53935961130236</v>
      </c>
      <c r="I64" s="111">
        <v>53.568607703721099</v>
      </c>
      <c r="J64" s="148">
        <v>15.823450415108741</v>
      </c>
      <c r="K64" s="124"/>
      <c r="L64" s="111">
        <v>0</v>
      </c>
      <c r="M64" s="111">
        <v>53.568607703721099</v>
      </c>
      <c r="N64" s="32"/>
      <c r="O64" s="104"/>
    </row>
    <row r="65" spans="1:19" s="194" customFormat="1" ht="17.100000000000001" customHeight="1" x14ac:dyDescent="0.25">
      <c r="A65" s="212">
        <v>55</v>
      </c>
      <c r="B65" s="123">
        <v>55</v>
      </c>
      <c r="C65" s="140" t="s">
        <v>12</v>
      </c>
      <c r="D65" s="80" t="s">
        <v>1955</v>
      </c>
      <c r="E65" s="111">
        <v>275.57674040906983</v>
      </c>
      <c r="F65" s="111">
        <v>275.57676562593025</v>
      </c>
      <c r="G65" s="143">
        <v>9.1505765027477537E-6</v>
      </c>
      <c r="H65" s="111">
        <v>275.57676562593025</v>
      </c>
      <c r="I65" s="111">
        <v>13.778874995028042</v>
      </c>
      <c r="J65" s="148">
        <v>5.0000133225061427</v>
      </c>
      <c r="K65" s="124"/>
      <c r="L65" s="111">
        <v>0</v>
      </c>
      <c r="M65" s="111">
        <v>13.778874995028042</v>
      </c>
      <c r="N65" s="32"/>
      <c r="O65" s="104"/>
    </row>
    <row r="66" spans="1:19" s="194" customFormat="1" ht="17.100000000000001" customHeight="1" x14ac:dyDescent="0.25">
      <c r="A66" s="212">
        <v>57</v>
      </c>
      <c r="B66" s="123">
        <v>57</v>
      </c>
      <c r="C66" s="140" t="s">
        <v>12</v>
      </c>
      <c r="D66" s="80" t="s">
        <v>44</v>
      </c>
      <c r="E66" s="111">
        <v>179.02561812069769</v>
      </c>
      <c r="F66" s="111">
        <v>179.02561812069769</v>
      </c>
      <c r="G66" s="143">
        <v>0</v>
      </c>
      <c r="H66" s="111">
        <v>179.02561812069769</v>
      </c>
      <c r="I66" s="111">
        <v>84.801610747095026</v>
      </c>
      <c r="J66" s="148">
        <v>47.368422261177415</v>
      </c>
      <c r="K66" s="124"/>
      <c r="L66" s="111">
        <v>0</v>
      </c>
      <c r="M66" s="111">
        <v>84.801610747095026</v>
      </c>
      <c r="N66" s="32"/>
      <c r="O66" s="104"/>
    </row>
    <row r="67" spans="1:19" s="194" customFormat="1" ht="17.100000000000001" customHeight="1" x14ac:dyDescent="0.25">
      <c r="A67" s="212">
        <v>58</v>
      </c>
      <c r="B67" s="123">
        <v>58</v>
      </c>
      <c r="C67" s="140" t="s">
        <v>16</v>
      </c>
      <c r="D67" s="80" t="s">
        <v>1956</v>
      </c>
      <c r="E67" s="111">
        <v>1014.6727370646978</v>
      </c>
      <c r="F67" s="111">
        <v>1014.6727370646978</v>
      </c>
      <c r="G67" s="143">
        <v>0</v>
      </c>
      <c r="H67" s="111">
        <v>1014.6727370646978</v>
      </c>
      <c r="I67" s="111">
        <v>59.058858418527009</v>
      </c>
      <c r="J67" s="148">
        <v>5.8204834190554671</v>
      </c>
      <c r="K67" s="124"/>
      <c r="L67" s="111">
        <v>0</v>
      </c>
      <c r="M67" s="111">
        <v>59.058858418527009</v>
      </c>
      <c r="N67" s="32"/>
      <c r="O67" s="104"/>
    </row>
    <row r="68" spans="1:19" s="194" customFormat="1" ht="17.100000000000001" customHeight="1" x14ac:dyDescent="0.25">
      <c r="A68" s="212">
        <v>59</v>
      </c>
      <c r="B68" s="123">
        <v>59</v>
      </c>
      <c r="C68" s="140" t="s">
        <v>16</v>
      </c>
      <c r="D68" s="80" t="s">
        <v>492</v>
      </c>
      <c r="E68" s="111">
        <v>394.16458151630235</v>
      </c>
      <c r="F68" s="111">
        <v>394.16458151630235</v>
      </c>
      <c r="G68" s="143">
        <v>0</v>
      </c>
      <c r="H68" s="111">
        <v>394.16458151630235</v>
      </c>
      <c r="I68" s="111">
        <v>110.65368151256104</v>
      </c>
      <c r="J68" s="148">
        <v>28.072964112323341</v>
      </c>
      <c r="K68" s="124"/>
      <c r="L68" s="111">
        <v>0</v>
      </c>
      <c r="M68" s="111">
        <v>110.65368151256104</v>
      </c>
      <c r="N68" s="32"/>
      <c r="O68" s="104"/>
    </row>
    <row r="69" spans="1:19" s="194" customFormat="1" ht="17.100000000000001" customHeight="1" x14ac:dyDescent="0.25">
      <c r="A69" s="212">
        <v>60</v>
      </c>
      <c r="B69" s="131">
        <v>60</v>
      </c>
      <c r="C69" s="141" t="s">
        <v>45</v>
      </c>
      <c r="D69" s="50" t="s">
        <v>1957</v>
      </c>
      <c r="E69" s="133">
        <v>1473.87904453891</v>
      </c>
      <c r="F69" s="133">
        <v>1473.8790447290698</v>
      </c>
      <c r="G69" s="144">
        <v>1.2901992363367754E-8</v>
      </c>
      <c r="H69" s="133">
        <v>1473.8790447290698</v>
      </c>
      <c r="I69" s="133">
        <v>275.11897550824511</v>
      </c>
      <c r="J69" s="149">
        <v>18.666319769735093</v>
      </c>
      <c r="K69" s="134"/>
      <c r="L69" s="133">
        <v>0</v>
      </c>
      <c r="M69" s="133">
        <v>275.11897550824511</v>
      </c>
      <c r="N69" s="32"/>
      <c r="O69" s="104"/>
    </row>
    <row r="70" spans="1:19" s="194" customFormat="1" ht="17.100000000000001" customHeight="1" x14ac:dyDescent="0.25">
      <c r="A70" s="212">
        <v>61</v>
      </c>
      <c r="B70" s="123">
        <v>61</v>
      </c>
      <c r="C70" s="140" t="s">
        <v>2</v>
      </c>
      <c r="D70" s="80" t="s">
        <v>47</v>
      </c>
      <c r="E70" s="111">
        <v>1001.755955062372</v>
      </c>
      <c r="F70" s="111">
        <v>1001.7559802792326</v>
      </c>
      <c r="G70" s="143">
        <v>2.5172658695282735E-6</v>
      </c>
      <c r="H70" s="111">
        <v>1001.7559802792326</v>
      </c>
      <c r="I70" s="111">
        <v>210.89599494496503</v>
      </c>
      <c r="J70" s="148">
        <v>21.05263148877626</v>
      </c>
      <c r="K70" s="124"/>
      <c r="L70" s="111">
        <v>0</v>
      </c>
      <c r="M70" s="111">
        <v>210.89599494496503</v>
      </c>
      <c r="N70" s="32"/>
      <c r="O70" s="104"/>
    </row>
    <row r="71" spans="1:19" s="194" customFormat="1" ht="17.100000000000001" customHeight="1" x14ac:dyDescent="0.25">
      <c r="A71" s="212">
        <v>62</v>
      </c>
      <c r="B71" s="123">
        <v>62</v>
      </c>
      <c r="C71" s="140" t="s">
        <v>48</v>
      </c>
      <c r="D71" s="80" t="s">
        <v>493</v>
      </c>
      <c r="E71" s="111">
        <v>11187.482295839069</v>
      </c>
      <c r="F71" s="111">
        <v>11187.482295839071</v>
      </c>
      <c r="G71" s="143">
        <v>0</v>
      </c>
      <c r="H71" s="111">
        <v>7954.0443509999996</v>
      </c>
      <c r="I71" s="111">
        <v>7954.0443510000005</v>
      </c>
      <c r="J71" s="148">
        <v>71.097715649197738</v>
      </c>
      <c r="K71" s="124"/>
      <c r="L71" s="111">
        <v>2759.4612101606222</v>
      </c>
      <c r="M71" s="111">
        <v>5194.5831408393778</v>
      </c>
      <c r="N71" s="32"/>
      <c r="O71" s="104"/>
    </row>
    <row r="72" spans="1:19" s="194" customFormat="1" ht="17.100000000000001" customHeight="1" x14ac:dyDescent="0.25">
      <c r="A72" s="212">
        <v>63</v>
      </c>
      <c r="B72" s="123">
        <v>63</v>
      </c>
      <c r="C72" s="140" t="s">
        <v>29</v>
      </c>
      <c r="D72" s="80" t="s">
        <v>1958</v>
      </c>
      <c r="E72" s="111">
        <v>10845.214636520768</v>
      </c>
      <c r="F72" s="111">
        <v>10845.214636520768</v>
      </c>
      <c r="G72" s="143">
        <v>0</v>
      </c>
      <c r="H72" s="111">
        <v>10845.214636520768</v>
      </c>
      <c r="I72" s="111">
        <v>8548.5491792963476</v>
      </c>
      <c r="J72" s="148">
        <v>78.823236476201188</v>
      </c>
      <c r="K72" s="124"/>
      <c r="L72" s="111">
        <v>0</v>
      </c>
      <c r="M72" s="111">
        <v>8548.5491792963476</v>
      </c>
      <c r="N72" s="32"/>
      <c r="O72" s="104"/>
    </row>
    <row r="73" spans="1:19" s="194" customFormat="1" ht="17.100000000000001" customHeight="1" x14ac:dyDescent="0.25">
      <c r="A73" s="212">
        <v>64</v>
      </c>
      <c r="B73" s="123">
        <v>64</v>
      </c>
      <c r="C73" s="140" t="s">
        <v>12</v>
      </c>
      <c r="D73" s="80" t="s">
        <v>494</v>
      </c>
      <c r="E73" s="111">
        <v>87.094189365930248</v>
      </c>
      <c r="F73" s="111">
        <v>87.094189365930248</v>
      </c>
      <c r="G73" s="143">
        <v>0</v>
      </c>
      <c r="H73" s="111">
        <v>87.094189365930248</v>
      </c>
      <c r="I73" s="111">
        <v>16.616469289662007</v>
      </c>
      <c r="J73" s="148">
        <v>19.078734655703773</v>
      </c>
      <c r="K73" s="124"/>
      <c r="L73" s="111">
        <v>0</v>
      </c>
      <c r="M73" s="111">
        <v>16.616469289662007</v>
      </c>
      <c r="N73" s="32"/>
      <c r="O73" s="104"/>
    </row>
    <row r="74" spans="1:19" s="194" customFormat="1" ht="17.100000000000001" customHeight="1" x14ac:dyDescent="0.25">
      <c r="A74" s="212">
        <v>65</v>
      </c>
      <c r="B74" s="123">
        <v>65</v>
      </c>
      <c r="C74" s="140" t="s">
        <v>12</v>
      </c>
      <c r="D74" s="44" t="s">
        <v>580</v>
      </c>
      <c r="E74" s="111">
        <v>888.91465013283721</v>
      </c>
      <c r="F74" s="111">
        <v>888.91470157523258</v>
      </c>
      <c r="G74" s="143">
        <v>5.7871017560273685E-6</v>
      </c>
      <c r="H74" s="111">
        <v>888.91470157523258</v>
      </c>
      <c r="I74" s="111">
        <v>274.05101470741505</v>
      </c>
      <c r="J74" s="148">
        <v>30.829843878357877</v>
      </c>
      <c r="K74" s="124"/>
      <c r="L74" s="111">
        <v>0</v>
      </c>
      <c r="M74" s="111">
        <v>274.05101470741505</v>
      </c>
      <c r="N74" s="32"/>
      <c r="O74" s="104"/>
    </row>
    <row r="75" spans="1:19" s="194" customFormat="1" ht="17.100000000000001" customHeight="1" x14ac:dyDescent="0.25">
      <c r="A75" s="212">
        <v>66</v>
      </c>
      <c r="B75" s="123">
        <v>66</v>
      </c>
      <c r="C75" s="140" t="s">
        <v>12</v>
      </c>
      <c r="D75" s="80" t="s">
        <v>1959</v>
      </c>
      <c r="E75" s="111">
        <v>975.53584382099996</v>
      </c>
      <c r="F75" s="111">
        <v>975.53584382099996</v>
      </c>
      <c r="G75" s="143">
        <v>0</v>
      </c>
      <c r="H75" s="111">
        <v>975.53584382099996</v>
      </c>
      <c r="I75" s="111">
        <v>310.46868529528513</v>
      </c>
      <c r="J75" s="148">
        <v>31.825451341616994</v>
      </c>
      <c r="K75" s="124"/>
      <c r="L75" s="111">
        <v>0</v>
      </c>
      <c r="M75" s="111">
        <v>310.46868529528513</v>
      </c>
      <c r="N75" s="32"/>
      <c r="O75" s="104"/>
    </row>
    <row r="76" spans="1:19" s="194" customFormat="1" ht="17.100000000000001" customHeight="1" x14ac:dyDescent="0.25">
      <c r="A76" s="212">
        <v>67</v>
      </c>
      <c r="B76" s="123">
        <v>67</v>
      </c>
      <c r="C76" s="140" t="s">
        <v>12</v>
      </c>
      <c r="D76" s="80" t="s">
        <v>442</v>
      </c>
      <c r="E76" s="111">
        <v>266.12575463100001</v>
      </c>
      <c r="F76" s="111">
        <v>266.12575463100001</v>
      </c>
      <c r="G76" s="143">
        <v>0</v>
      </c>
      <c r="H76" s="111">
        <v>266.12575463100001</v>
      </c>
      <c r="I76" s="111">
        <v>26.612571299291957</v>
      </c>
      <c r="J76" s="148">
        <v>9.9999984353983145</v>
      </c>
      <c r="K76" s="124"/>
      <c r="L76" s="111">
        <v>0</v>
      </c>
      <c r="M76" s="111">
        <v>26.612571299291957</v>
      </c>
      <c r="N76" s="32"/>
      <c r="O76" s="104"/>
    </row>
    <row r="77" spans="1:19" s="194" customFormat="1" ht="17.100000000000001" customHeight="1" x14ac:dyDescent="0.25">
      <c r="A77" s="43">
        <v>68</v>
      </c>
      <c r="B77" s="123">
        <v>68</v>
      </c>
      <c r="C77" s="140" t="s">
        <v>12</v>
      </c>
      <c r="D77" s="80" t="s">
        <v>1960</v>
      </c>
      <c r="E77" s="111">
        <v>1014.3401015823197</v>
      </c>
      <c r="F77" s="111">
        <v>1213.9883192273023</v>
      </c>
      <c r="G77" s="143">
        <v>19.682571687103902</v>
      </c>
      <c r="H77" s="111">
        <v>1103.9924697025349</v>
      </c>
      <c r="I77" s="111">
        <v>1103.9924697025349</v>
      </c>
      <c r="J77" s="148">
        <v>90.939299185779703</v>
      </c>
      <c r="K77" s="124"/>
      <c r="L77" s="111">
        <v>191.16749614819494</v>
      </c>
      <c r="M77" s="111">
        <v>912.82497355433986</v>
      </c>
      <c r="N77" s="32"/>
      <c r="O77" s="104"/>
      <c r="P77" s="33"/>
      <c r="Q77" s="33"/>
      <c r="R77" s="33"/>
      <c r="S77" s="33"/>
    </row>
    <row r="78" spans="1:19" s="33" customFormat="1" ht="17.100000000000001" customHeight="1" x14ac:dyDescent="0.25">
      <c r="A78" s="212">
        <v>69</v>
      </c>
      <c r="B78" s="123">
        <v>69</v>
      </c>
      <c r="C78" s="140" t="s">
        <v>12</v>
      </c>
      <c r="D78" s="80" t="s">
        <v>1961</v>
      </c>
      <c r="E78" s="111">
        <v>432.13226476430236</v>
      </c>
      <c r="F78" s="111">
        <v>432.13226476430236</v>
      </c>
      <c r="G78" s="143">
        <v>0</v>
      </c>
      <c r="H78" s="111">
        <v>432.13226476430236</v>
      </c>
      <c r="I78" s="111">
        <v>43.213228788312058</v>
      </c>
      <c r="J78" s="148">
        <v>10.00000053499403</v>
      </c>
      <c r="K78" s="124"/>
      <c r="L78" s="111">
        <v>0</v>
      </c>
      <c r="M78" s="111">
        <v>43.213228788312058</v>
      </c>
      <c r="N78" s="32"/>
      <c r="O78" s="104"/>
      <c r="P78" s="194"/>
      <c r="Q78" s="194"/>
      <c r="R78" s="194"/>
      <c r="S78" s="194"/>
    </row>
    <row r="79" spans="1:19" s="194" customFormat="1" ht="17.100000000000001" customHeight="1" x14ac:dyDescent="0.25">
      <c r="A79" s="212">
        <v>70</v>
      </c>
      <c r="B79" s="123">
        <v>70</v>
      </c>
      <c r="C79" s="140" t="s">
        <v>12</v>
      </c>
      <c r="D79" s="80" t="s">
        <v>495</v>
      </c>
      <c r="E79" s="111">
        <v>482.89802315700007</v>
      </c>
      <c r="F79" s="111">
        <v>482.89806249530233</v>
      </c>
      <c r="G79" s="143">
        <v>8.1462959684586167E-6</v>
      </c>
      <c r="H79" s="111">
        <v>482.89806249530233</v>
      </c>
      <c r="I79" s="111">
        <v>72.434707637357974</v>
      </c>
      <c r="J79" s="148">
        <v>14.999999640309724</v>
      </c>
      <c r="K79" s="124"/>
      <c r="L79" s="111">
        <v>0</v>
      </c>
      <c r="M79" s="111">
        <v>72.434707637357974</v>
      </c>
      <c r="N79" s="32"/>
      <c r="O79" s="104"/>
    </row>
    <row r="80" spans="1:19" s="194" customFormat="1" ht="17.100000000000001" customHeight="1" x14ac:dyDescent="0.25">
      <c r="A80" s="212">
        <v>71</v>
      </c>
      <c r="B80" s="123">
        <v>71</v>
      </c>
      <c r="C80" s="140" t="s">
        <v>496</v>
      </c>
      <c r="D80" s="80" t="s">
        <v>49</v>
      </c>
      <c r="E80" s="111">
        <v>176.64044707867441</v>
      </c>
      <c r="F80" s="111">
        <v>176.64048540830231</v>
      </c>
      <c r="G80" s="143">
        <v>2.1699236228300833E-5</v>
      </c>
      <c r="H80" s="111">
        <v>176.64048540830231</v>
      </c>
      <c r="I80" s="111">
        <v>26.496073676687971</v>
      </c>
      <c r="J80" s="148">
        <v>15.000000489945792</v>
      </c>
      <c r="K80" s="124"/>
      <c r="L80" s="111">
        <v>0</v>
      </c>
      <c r="M80" s="111">
        <v>26.496073676687971</v>
      </c>
      <c r="N80" s="32"/>
      <c r="O80" s="104"/>
    </row>
    <row r="81" spans="1:19" s="194" customFormat="1" ht="17.100000000000001" customHeight="1" x14ac:dyDescent="0.25">
      <c r="A81" s="212">
        <v>72</v>
      </c>
      <c r="B81" s="123">
        <v>72</v>
      </c>
      <c r="C81" s="140" t="s">
        <v>50</v>
      </c>
      <c r="D81" s="80" t="s">
        <v>51</v>
      </c>
      <c r="E81" s="111">
        <v>402.17501883669769</v>
      </c>
      <c r="F81" s="111">
        <v>402.17501883669775</v>
      </c>
      <c r="G81" s="143">
        <v>0</v>
      </c>
      <c r="H81" s="111">
        <v>402.17501883669775</v>
      </c>
      <c r="I81" s="111">
        <v>61.868609459183673</v>
      </c>
      <c r="J81" s="148">
        <v>15.383503838239463</v>
      </c>
      <c r="K81" s="124"/>
      <c r="L81" s="111">
        <v>0</v>
      </c>
      <c r="M81" s="111">
        <v>61.868609459183673</v>
      </c>
      <c r="N81" s="32"/>
      <c r="O81" s="104"/>
    </row>
    <row r="82" spans="1:19" s="194" customFormat="1" ht="17.100000000000001" customHeight="1" x14ac:dyDescent="0.25">
      <c r="A82" s="212">
        <v>73</v>
      </c>
      <c r="B82" s="123">
        <v>73</v>
      </c>
      <c r="C82" s="140" t="s">
        <v>50</v>
      </c>
      <c r="D82" s="80" t="s">
        <v>52</v>
      </c>
      <c r="E82" s="111">
        <v>550.95178224669769</v>
      </c>
      <c r="F82" s="111">
        <v>550.95178224669769</v>
      </c>
      <c r="G82" s="143">
        <v>0</v>
      </c>
      <c r="H82" s="111">
        <v>550.95178224669769</v>
      </c>
      <c r="I82" s="111">
        <v>330.57106952957997</v>
      </c>
      <c r="J82" s="148">
        <v>60.000000032954127</v>
      </c>
      <c r="K82" s="124"/>
      <c r="L82" s="111">
        <v>0</v>
      </c>
      <c r="M82" s="111">
        <v>330.57106952957997</v>
      </c>
      <c r="N82" s="32"/>
      <c r="O82" s="104"/>
    </row>
    <row r="83" spans="1:19" s="194" customFormat="1" ht="17.100000000000001" customHeight="1" x14ac:dyDescent="0.25">
      <c r="A83" s="212">
        <v>74</v>
      </c>
      <c r="B83" s="123">
        <v>74</v>
      </c>
      <c r="C83" s="140" t="s">
        <v>50</v>
      </c>
      <c r="D83" s="80" t="s">
        <v>53</v>
      </c>
      <c r="E83" s="111">
        <v>82.599984008069768</v>
      </c>
      <c r="F83" s="111">
        <v>82.599984008069768</v>
      </c>
      <c r="G83" s="143">
        <v>0</v>
      </c>
      <c r="H83" s="111">
        <v>82.599984008069768</v>
      </c>
      <c r="I83" s="111">
        <v>20.649996031269005</v>
      </c>
      <c r="J83" s="148">
        <v>25.000000035413521</v>
      </c>
      <c r="K83" s="124"/>
      <c r="L83" s="111">
        <v>0</v>
      </c>
      <c r="M83" s="111">
        <v>20.649996031269005</v>
      </c>
      <c r="N83" s="32"/>
      <c r="O83" s="104"/>
    </row>
    <row r="84" spans="1:19" s="194" customFormat="1" ht="17.100000000000001" customHeight="1" x14ac:dyDescent="0.25">
      <c r="A84" s="212">
        <v>75</v>
      </c>
      <c r="B84" s="123">
        <v>75</v>
      </c>
      <c r="C84" s="140" t="s">
        <v>50</v>
      </c>
      <c r="D84" s="80" t="s">
        <v>1962</v>
      </c>
      <c r="E84" s="111">
        <v>150.35346778406975</v>
      </c>
      <c r="F84" s="111">
        <v>150.35346778406978</v>
      </c>
      <c r="G84" s="143">
        <v>0</v>
      </c>
      <c r="H84" s="111">
        <v>150.35346778406978</v>
      </c>
      <c r="I84" s="111">
        <v>32.68018187709</v>
      </c>
      <c r="J84" s="148">
        <v>21.735569095103056</v>
      </c>
      <c r="K84" s="124"/>
      <c r="L84" s="111">
        <v>0</v>
      </c>
      <c r="M84" s="111">
        <v>32.68018187709</v>
      </c>
      <c r="N84" s="32"/>
      <c r="O84" s="104"/>
    </row>
    <row r="85" spans="1:19" s="194" customFormat="1" ht="17.100000000000001" customHeight="1" x14ac:dyDescent="0.25">
      <c r="A85" s="212">
        <v>76</v>
      </c>
      <c r="B85" s="123">
        <v>76</v>
      </c>
      <c r="C85" s="140" t="s">
        <v>50</v>
      </c>
      <c r="D85" s="80" t="s">
        <v>54</v>
      </c>
      <c r="E85" s="111">
        <v>244.18132851276746</v>
      </c>
      <c r="F85" s="111">
        <v>244.18132851276746</v>
      </c>
      <c r="G85" s="143">
        <v>0</v>
      </c>
      <c r="H85" s="111">
        <v>244.18132851276746</v>
      </c>
      <c r="I85" s="111">
        <v>62.811310554068932</v>
      </c>
      <c r="J85" s="148">
        <v>25.723224186154237</v>
      </c>
      <c r="K85" s="124"/>
      <c r="L85" s="111">
        <v>0</v>
      </c>
      <c r="M85" s="111">
        <v>62.811310554068932</v>
      </c>
      <c r="N85" s="32"/>
      <c r="O85" s="104"/>
    </row>
    <row r="86" spans="1:19" s="194" customFormat="1" ht="17.100000000000001" customHeight="1" x14ac:dyDescent="0.25">
      <c r="A86" s="212">
        <v>77</v>
      </c>
      <c r="B86" s="123">
        <v>77</v>
      </c>
      <c r="C86" s="140" t="s">
        <v>50</v>
      </c>
      <c r="D86" s="80" t="s">
        <v>55</v>
      </c>
      <c r="E86" s="111">
        <v>187.41851552906977</v>
      </c>
      <c r="F86" s="111">
        <v>187.41851552906977</v>
      </c>
      <c r="G86" s="143">
        <v>0</v>
      </c>
      <c r="H86" s="111">
        <v>187.41851552906977</v>
      </c>
      <c r="I86" s="111">
        <v>46.854628781400002</v>
      </c>
      <c r="J86" s="148">
        <v>24.999999946180644</v>
      </c>
      <c r="K86" s="124"/>
      <c r="L86" s="111">
        <v>0</v>
      </c>
      <c r="M86" s="111">
        <v>46.854628781400002</v>
      </c>
      <c r="N86" s="32"/>
      <c r="O86" s="104"/>
    </row>
    <row r="87" spans="1:19" s="194" customFormat="1" ht="17.100000000000001" customHeight="1" x14ac:dyDescent="0.25">
      <c r="A87" s="212">
        <v>78</v>
      </c>
      <c r="B87" s="123">
        <v>78</v>
      </c>
      <c r="C87" s="140" t="s">
        <v>50</v>
      </c>
      <c r="D87" s="80" t="s">
        <v>497</v>
      </c>
      <c r="E87" s="111">
        <v>3.2093074670697672</v>
      </c>
      <c r="F87" s="111">
        <v>3.2093074670697677</v>
      </c>
      <c r="G87" s="143">
        <v>0</v>
      </c>
      <c r="H87" s="111">
        <v>3.2093074670697677</v>
      </c>
      <c r="I87" s="111">
        <v>0.32093070636000004</v>
      </c>
      <c r="J87" s="148">
        <v>9.9999987428136095</v>
      </c>
      <c r="K87" s="124"/>
      <c r="L87" s="111">
        <v>0</v>
      </c>
      <c r="M87" s="111">
        <v>0.32093070636000004</v>
      </c>
      <c r="N87" s="32"/>
      <c r="O87" s="104"/>
    </row>
    <row r="88" spans="1:19" s="194" customFormat="1" ht="17.100000000000001" customHeight="1" x14ac:dyDescent="0.25">
      <c r="A88" s="212">
        <v>79</v>
      </c>
      <c r="B88" s="123">
        <v>79</v>
      </c>
      <c r="C88" s="140" t="s">
        <v>50</v>
      </c>
      <c r="D88" s="80" t="s">
        <v>56</v>
      </c>
      <c r="E88" s="111">
        <v>1657.5547124400002</v>
      </c>
      <c r="F88" s="111">
        <v>1657.5547124400002</v>
      </c>
      <c r="G88" s="143">
        <v>0</v>
      </c>
      <c r="H88" s="111">
        <v>1657.5547124400002</v>
      </c>
      <c r="I88" s="111">
        <v>745.89960303193504</v>
      </c>
      <c r="J88" s="148">
        <v>44.999998940242222</v>
      </c>
      <c r="K88" s="124"/>
      <c r="L88" s="111">
        <v>0</v>
      </c>
      <c r="M88" s="111">
        <v>745.89960303193504</v>
      </c>
      <c r="N88" s="32"/>
      <c r="O88" s="104"/>
    </row>
    <row r="89" spans="1:19" s="194" customFormat="1" ht="17.100000000000001" customHeight="1" x14ac:dyDescent="0.25">
      <c r="A89" s="212">
        <v>80</v>
      </c>
      <c r="B89" s="123">
        <v>80</v>
      </c>
      <c r="C89" s="140" t="s">
        <v>50</v>
      </c>
      <c r="D89" s="80" t="s">
        <v>1963</v>
      </c>
      <c r="E89" s="111">
        <v>383.72093100000006</v>
      </c>
      <c r="F89" s="111">
        <v>383.72093100000001</v>
      </c>
      <c r="G89" s="143">
        <v>0</v>
      </c>
      <c r="H89" s="111">
        <v>383.72093100000001</v>
      </c>
      <c r="I89" s="111">
        <v>93.425566393763987</v>
      </c>
      <c r="J89" s="148">
        <v>24.347268769074258</v>
      </c>
      <c r="K89" s="124"/>
      <c r="L89" s="111">
        <v>0</v>
      </c>
      <c r="M89" s="111">
        <v>93.425566393763987</v>
      </c>
      <c r="N89" s="32"/>
      <c r="O89" s="104"/>
    </row>
    <row r="90" spans="1:19" s="194" customFormat="1" ht="17.100000000000001" customHeight="1" x14ac:dyDescent="0.25">
      <c r="A90" s="212">
        <v>82</v>
      </c>
      <c r="B90" s="123">
        <v>82</v>
      </c>
      <c r="C90" s="140" t="s">
        <v>50</v>
      </c>
      <c r="D90" s="80" t="s">
        <v>498</v>
      </c>
      <c r="E90" s="111">
        <v>7.8071137744651153</v>
      </c>
      <c r="F90" s="111">
        <v>7.8071137744651153</v>
      </c>
      <c r="G90" s="143">
        <v>0</v>
      </c>
      <c r="H90" s="111">
        <v>7.8071137744651153</v>
      </c>
      <c r="I90" s="111">
        <v>1.2327026450640011</v>
      </c>
      <c r="J90" s="148">
        <v>15.789479706262593</v>
      </c>
      <c r="K90" s="124"/>
      <c r="L90" s="111">
        <v>0</v>
      </c>
      <c r="M90" s="111">
        <v>1.2327026450640011</v>
      </c>
      <c r="N90" s="32"/>
      <c r="O90" s="104"/>
    </row>
    <row r="91" spans="1:19" s="194" customFormat="1" ht="17.100000000000001" customHeight="1" x14ac:dyDescent="0.25">
      <c r="A91" s="212">
        <v>83</v>
      </c>
      <c r="B91" s="125">
        <v>83</v>
      </c>
      <c r="C91" s="126" t="s">
        <v>50</v>
      </c>
      <c r="D91" s="86" t="s">
        <v>499</v>
      </c>
      <c r="E91" s="111">
        <v>11.909714402069767</v>
      </c>
      <c r="F91" s="111">
        <v>11.909714402069769</v>
      </c>
      <c r="G91" s="143">
        <v>0</v>
      </c>
      <c r="H91" s="111">
        <v>11.909714402069769</v>
      </c>
      <c r="I91" s="111">
        <v>2.9774279791739997</v>
      </c>
      <c r="J91" s="148">
        <v>24.999994782885455</v>
      </c>
      <c r="K91" s="124"/>
      <c r="L91" s="111">
        <v>0</v>
      </c>
      <c r="M91" s="111">
        <v>2.9774279791739997</v>
      </c>
      <c r="N91" s="32"/>
      <c r="O91" s="104"/>
    </row>
    <row r="92" spans="1:19" s="194" customFormat="1" ht="17.100000000000001" customHeight="1" x14ac:dyDescent="0.25">
      <c r="A92" s="212">
        <v>84</v>
      </c>
      <c r="B92" s="125">
        <v>84</v>
      </c>
      <c r="C92" s="126" t="s">
        <v>50</v>
      </c>
      <c r="D92" s="81" t="s">
        <v>581</v>
      </c>
      <c r="E92" s="111">
        <v>175.7777571</v>
      </c>
      <c r="F92" s="111">
        <v>175.7777571</v>
      </c>
      <c r="G92" s="143">
        <v>0</v>
      </c>
      <c r="H92" s="111">
        <v>175.7777571</v>
      </c>
      <c r="I92" s="111">
        <v>55.508765400000001</v>
      </c>
      <c r="J92" s="148">
        <v>31.578947368421051</v>
      </c>
      <c r="K92" s="124"/>
      <c r="L92" s="111">
        <v>0</v>
      </c>
      <c r="M92" s="111">
        <v>55.508765400000001</v>
      </c>
      <c r="N92" s="32"/>
      <c r="O92" s="104"/>
    </row>
    <row r="93" spans="1:19" s="194" customFormat="1" ht="17.100000000000001" customHeight="1" x14ac:dyDescent="0.25">
      <c r="A93" s="43">
        <v>87</v>
      </c>
      <c r="B93" s="125">
        <v>87</v>
      </c>
      <c r="C93" s="126" t="s">
        <v>50</v>
      </c>
      <c r="D93" s="86" t="s">
        <v>1933</v>
      </c>
      <c r="E93" s="111">
        <v>640.18587035700011</v>
      </c>
      <c r="F93" s="111">
        <v>640.185870357</v>
      </c>
      <c r="G93" s="143">
        <v>0</v>
      </c>
      <c r="H93" s="111">
        <v>640.185870357</v>
      </c>
      <c r="I93" s="111">
        <v>98.464122662565032</v>
      </c>
      <c r="J93" s="148">
        <v>15.380552308606321</v>
      </c>
      <c r="K93" s="124"/>
      <c r="L93" s="111">
        <v>0</v>
      </c>
      <c r="M93" s="111">
        <v>98.464122662565032</v>
      </c>
      <c r="N93" s="49"/>
      <c r="O93" s="47"/>
      <c r="P93" s="33"/>
      <c r="Q93" s="33"/>
      <c r="R93" s="33"/>
      <c r="S93" s="33"/>
    </row>
    <row r="94" spans="1:19" s="33" customFormat="1" ht="17.100000000000001" customHeight="1" x14ac:dyDescent="0.25">
      <c r="A94" s="43">
        <v>90</v>
      </c>
      <c r="B94" s="125">
        <v>90</v>
      </c>
      <c r="C94" s="126" t="s">
        <v>50</v>
      </c>
      <c r="D94" s="86" t="s">
        <v>57</v>
      </c>
      <c r="E94" s="111">
        <v>174.87993600000001</v>
      </c>
      <c r="F94" s="111">
        <v>174.87993600000001</v>
      </c>
      <c r="G94" s="143">
        <v>0</v>
      </c>
      <c r="H94" s="111">
        <v>174.87993600000001</v>
      </c>
      <c r="I94" s="111">
        <v>26.231990400000001</v>
      </c>
      <c r="J94" s="148">
        <v>15</v>
      </c>
      <c r="K94" s="124"/>
      <c r="L94" s="111">
        <v>0</v>
      </c>
      <c r="M94" s="111">
        <v>26.231990400000001</v>
      </c>
      <c r="N94" s="49"/>
      <c r="O94" s="47"/>
    </row>
    <row r="95" spans="1:19" s="33" customFormat="1" ht="17.100000000000001" customHeight="1" x14ac:dyDescent="0.25">
      <c r="A95" s="212">
        <v>91</v>
      </c>
      <c r="B95" s="75">
        <v>91</v>
      </c>
      <c r="C95" s="140" t="s">
        <v>50</v>
      </c>
      <c r="D95" s="81" t="s">
        <v>58</v>
      </c>
      <c r="E95" s="111">
        <v>149.83904181323257</v>
      </c>
      <c r="F95" s="111">
        <v>149.83904181323257</v>
      </c>
      <c r="G95" s="143">
        <v>0</v>
      </c>
      <c r="H95" s="111">
        <v>149.83904181323257</v>
      </c>
      <c r="I95" s="111">
        <v>44.951712574230015</v>
      </c>
      <c r="J95" s="148">
        <v>30.000000020195166</v>
      </c>
      <c r="K95" s="124"/>
      <c r="L95" s="111">
        <v>0</v>
      </c>
      <c r="M95" s="111">
        <v>44.951712574230015</v>
      </c>
      <c r="N95" s="32"/>
      <c r="O95" s="104"/>
      <c r="P95" s="194"/>
      <c r="Q95" s="194"/>
      <c r="R95" s="194"/>
      <c r="S95" s="194"/>
    </row>
    <row r="96" spans="1:19" s="194" customFormat="1" ht="17.100000000000001" customHeight="1" x14ac:dyDescent="0.25">
      <c r="A96" s="212">
        <v>92</v>
      </c>
      <c r="B96" s="125">
        <v>92</v>
      </c>
      <c r="C96" s="126" t="s">
        <v>50</v>
      </c>
      <c r="D96" s="86" t="s">
        <v>59</v>
      </c>
      <c r="E96" s="111">
        <v>420.94136705653489</v>
      </c>
      <c r="F96" s="111">
        <v>420.94136705653489</v>
      </c>
      <c r="G96" s="143">
        <v>0</v>
      </c>
      <c r="H96" s="111">
        <v>420.94136705653489</v>
      </c>
      <c r="I96" s="111">
        <v>68.945576020925898</v>
      </c>
      <c r="J96" s="148">
        <v>16.378902483030636</v>
      </c>
      <c r="K96" s="124"/>
      <c r="L96" s="111">
        <v>0</v>
      </c>
      <c r="M96" s="111">
        <v>68.945576020925898</v>
      </c>
      <c r="N96" s="32"/>
      <c r="O96" s="104"/>
    </row>
    <row r="97" spans="1:19" s="194" customFormat="1" ht="17.100000000000001" customHeight="1" x14ac:dyDescent="0.25">
      <c r="A97" s="212">
        <v>93</v>
      </c>
      <c r="B97" s="125">
        <v>93</v>
      </c>
      <c r="C97" s="126" t="s">
        <v>50</v>
      </c>
      <c r="D97" s="86" t="s">
        <v>1964</v>
      </c>
      <c r="E97" s="111">
        <v>226.00209033369768</v>
      </c>
      <c r="F97" s="111">
        <v>226.00209033369768</v>
      </c>
      <c r="G97" s="143">
        <v>0</v>
      </c>
      <c r="H97" s="111">
        <v>226.00209033369768</v>
      </c>
      <c r="I97" s="111">
        <v>48.572931630894061</v>
      </c>
      <c r="J97" s="148">
        <v>21.492248836802759</v>
      </c>
      <c r="K97" s="124"/>
      <c r="L97" s="111">
        <v>0</v>
      </c>
      <c r="M97" s="111">
        <v>48.572931630894061</v>
      </c>
      <c r="N97" s="32"/>
      <c r="O97" s="104"/>
    </row>
    <row r="98" spans="1:19" s="194" customFormat="1" ht="17.100000000000001" customHeight="1" x14ac:dyDescent="0.25">
      <c r="A98" s="212">
        <v>94</v>
      </c>
      <c r="B98" s="125">
        <v>94</v>
      </c>
      <c r="C98" s="126" t="s">
        <v>50</v>
      </c>
      <c r="D98" s="86" t="s">
        <v>60</v>
      </c>
      <c r="E98" s="111">
        <v>75.338901000000021</v>
      </c>
      <c r="F98" s="111">
        <v>75.338901000000007</v>
      </c>
      <c r="G98" s="143">
        <v>0</v>
      </c>
      <c r="H98" s="111">
        <v>75.338901000000007</v>
      </c>
      <c r="I98" s="111">
        <v>15.067780199999994</v>
      </c>
      <c r="J98" s="148">
        <v>19.999999999999989</v>
      </c>
      <c r="K98" s="124"/>
      <c r="L98" s="111">
        <v>0</v>
      </c>
      <c r="M98" s="111">
        <v>15.067780199999994</v>
      </c>
      <c r="N98" s="32"/>
      <c r="O98" s="104"/>
    </row>
    <row r="99" spans="1:19" s="194" customFormat="1" ht="17.100000000000001" customHeight="1" x14ac:dyDescent="0.25">
      <c r="A99" s="212">
        <v>95</v>
      </c>
      <c r="B99" s="135">
        <v>95</v>
      </c>
      <c r="C99" s="142" t="s">
        <v>16</v>
      </c>
      <c r="D99" s="136" t="s">
        <v>61</v>
      </c>
      <c r="E99" s="133">
        <v>100.24224629100001</v>
      </c>
      <c r="F99" s="133">
        <v>100.24224629100001</v>
      </c>
      <c r="G99" s="144">
        <v>0</v>
      </c>
      <c r="H99" s="133">
        <v>100.24224629100001</v>
      </c>
      <c r="I99" s="133">
        <v>15.827724865458036</v>
      </c>
      <c r="J99" s="149">
        <v>15.789475446819756</v>
      </c>
      <c r="K99" s="134"/>
      <c r="L99" s="133">
        <v>0</v>
      </c>
      <c r="M99" s="133">
        <v>15.827724865458036</v>
      </c>
      <c r="N99" s="32"/>
      <c r="O99" s="104"/>
    </row>
    <row r="100" spans="1:19" s="194" customFormat="1" ht="17.100000000000001" customHeight="1" x14ac:dyDescent="0.25">
      <c r="A100" s="212">
        <v>98</v>
      </c>
      <c r="B100" s="125">
        <v>98</v>
      </c>
      <c r="C100" s="126" t="s">
        <v>16</v>
      </c>
      <c r="D100" s="86" t="s">
        <v>62</v>
      </c>
      <c r="E100" s="111">
        <v>45.273397073069773</v>
      </c>
      <c r="F100" s="111">
        <v>45.273397073069773</v>
      </c>
      <c r="G100" s="143">
        <v>0</v>
      </c>
      <c r="H100" s="111">
        <v>45.273397073069773</v>
      </c>
      <c r="I100" s="111">
        <v>6.7910113221059953</v>
      </c>
      <c r="J100" s="148">
        <v>15.000003890022933</v>
      </c>
      <c r="K100" s="124"/>
      <c r="L100" s="111">
        <v>0</v>
      </c>
      <c r="M100" s="111">
        <v>6.7910113221059953</v>
      </c>
      <c r="N100" s="32"/>
      <c r="O100" s="104"/>
    </row>
    <row r="101" spans="1:19" s="194" customFormat="1" ht="17.100000000000001" customHeight="1" x14ac:dyDescent="0.25">
      <c r="A101" s="212">
        <v>99</v>
      </c>
      <c r="B101" s="125">
        <v>99</v>
      </c>
      <c r="C101" s="126" t="s">
        <v>16</v>
      </c>
      <c r="D101" s="86" t="s">
        <v>500</v>
      </c>
      <c r="E101" s="111">
        <v>583.12807760030239</v>
      </c>
      <c r="F101" s="111">
        <v>583.12807760030239</v>
      </c>
      <c r="G101" s="143">
        <v>0</v>
      </c>
      <c r="H101" s="111">
        <v>583.12807760030239</v>
      </c>
      <c r="I101" s="111">
        <v>116.62561428846897</v>
      </c>
      <c r="J101" s="148">
        <v>19.999999788795712</v>
      </c>
      <c r="K101" s="124"/>
      <c r="L101" s="111">
        <v>0</v>
      </c>
      <c r="M101" s="111">
        <v>116.62561428846897</v>
      </c>
      <c r="N101" s="32"/>
      <c r="O101" s="104"/>
    </row>
    <row r="102" spans="1:19" s="194" customFormat="1" ht="17.100000000000001" customHeight="1" x14ac:dyDescent="0.25">
      <c r="A102" s="212">
        <v>100</v>
      </c>
      <c r="B102" s="125">
        <v>100</v>
      </c>
      <c r="C102" s="126" t="s">
        <v>63</v>
      </c>
      <c r="D102" s="86" t="s">
        <v>604</v>
      </c>
      <c r="E102" s="111">
        <v>1044.4534500290902</v>
      </c>
      <c r="F102" s="111">
        <v>1035.9957027348373</v>
      </c>
      <c r="G102" s="143">
        <v>-0.80977733320879963</v>
      </c>
      <c r="H102" s="111">
        <v>1035.9957027348373</v>
      </c>
      <c r="I102" s="111">
        <v>400.40903899665909</v>
      </c>
      <c r="J102" s="148">
        <v>38.649681455208082</v>
      </c>
      <c r="K102" s="124"/>
      <c r="L102" s="111">
        <v>0</v>
      </c>
      <c r="M102" s="111">
        <v>400.40903899665909</v>
      </c>
      <c r="N102" s="32"/>
      <c r="O102" s="104"/>
    </row>
    <row r="103" spans="1:19" s="194" customFormat="1" ht="17.100000000000001" customHeight="1" x14ac:dyDescent="0.25">
      <c r="A103" s="43">
        <v>101</v>
      </c>
      <c r="B103" s="125">
        <v>101</v>
      </c>
      <c r="C103" s="126" t="s">
        <v>63</v>
      </c>
      <c r="D103" s="86" t="s">
        <v>501</v>
      </c>
      <c r="E103" s="111">
        <v>362.8194606135001</v>
      </c>
      <c r="F103" s="111">
        <v>362.81946111783725</v>
      </c>
      <c r="G103" s="143">
        <v>1.3900498174734821E-7</v>
      </c>
      <c r="H103" s="111">
        <v>362.81946111783725</v>
      </c>
      <c r="I103" s="111">
        <v>155.74804810065604</v>
      </c>
      <c r="J103" s="148">
        <v>42.92714829044737</v>
      </c>
      <c r="K103" s="124"/>
      <c r="L103" s="111">
        <v>0</v>
      </c>
      <c r="M103" s="111">
        <v>155.74804810065604</v>
      </c>
      <c r="N103" s="32"/>
      <c r="O103" s="104"/>
      <c r="P103" s="33"/>
      <c r="Q103" s="33"/>
      <c r="R103" s="33"/>
      <c r="S103" s="33"/>
    </row>
    <row r="104" spans="1:19" s="33" customFormat="1" ht="17.100000000000001" customHeight="1" x14ac:dyDescent="0.25">
      <c r="A104" s="212">
        <v>102</v>
      </c>
      <c r="B104" s="125">
        <v>102</v>
      </c>
      <c r="C104" s="126" t="s">
        <v>63</v>
      </c>
      <c r="D104" s="86" t="s">
        <v>626</v>
      </c>
      <c r="E104" s="111">
        <v>250.99268091853489</v>
      </c>
      <c r="F104" s="111">
        <v>250.99268091853489</v>
      </c>
      <c r="G104" s="143">
        <v>0</v>
      </c>
      <c r="H104" s="111">
        <v>250.99268091853489</v>
      </c>
      <c r="I104" s="111">
        <v>76.046608091717928</v>
      </c>
      <c r="J104" s="148">
        <v>30.298336913019586</v>
      </c>
      <c r="K104" s="124"/>
      <c r="L104" s="111">
        <v>0</v>
      </c>
      <c r="M104" s="111">
        <v>76.046608091717928</v>
      </c>
      <c r="N104" s="32"/>
      <c r="O104" s="104"/>
      <c r="P104" s="194"/>
      <c r="Q104" s="194"/>
      <c r="R104" s="194"/>
      <c r="S104" s="194"/>
    </row>
    <row r="105" spans="1:19" s="194" customFormat="1" ht="17.100000000000001" customHeight="1" x14ac:dyDescent="0.25">
      <c r="A105" s="212">
        <v>103</v>
      </c>
      <c r="B105" s="125">
        <v>103</v>
      </c>
      <c r="C105" s="126" t="s">
        <v>502</v>
      </c>
      <c r="D105" s="86" t="s">
        <v>503</v>
      </c>
      <c r="E105" s="111">
        <v>87.064600910534892</v>
      </c>
      <c r="F105" s="111">
        <v>87.064600910534892</v>
      </c>
      <c r="G105" s="143">
        <v>0</v>
      </c>
      <c r="H105" s="111">
        <v>87.064600910534892</v>
      </c>
      <c r="I105" s="111">
        <v>13.747042812987015</v>
      </c>
      <c r="J105" s="148">
        <v>15.789474331953906</v>
      </c>
      <c r="K105" s="124"/>
      <c r="L105" s="111">
        <v>0</v>
      </c>
      <c r="M105" s="111">
        <v>13.747042812987015</v>
      </c>
      <c r="N105" s="32"/>
      <c r="O105" s="104"/>
    </row>
    <row r="106" spans="1:19" s="194" customFormat="1" ht="17.100000000000001" customHeight="1" x14ac:dyDescent="0.25">
      <c r="A106" s="212">
        <v>104</v>
      </c>
      <c r="B106" s="125">
        <v>104</v>
      </c>
      <c r="C106" s="126" t="s">
        <v>63</v>
      </c>
      <c r="D106" s="86" t="s">
        <v>64</v>
      </c>
      <c r="E106" s="111">
        <v>2949.4333968000001</v>
      </c>
      <c r="F106" s="111">
        <v>2949.4333968000001</v>
      </c>
      <c r="G106" s="143">
        <v>0</v>
      </c>
      <c r="H106" s="111">
        <v>2152.8299806788373</v>
      </c>
      <c r="I106" s="111">
        <v>2152.8299806788373</v>
      </c>
      <c r="J106" s="148">
        <v>72.99130683929188</v>
      </c>
      <c r="K106" s="124"/>
      <c r="L106" s="111">
        <v>1394.8491484595238</v>
      </c>
      <c r="M106" s="111">
        <v>757.98083221931336</v>
      </c>
      <c r="N106" s="32"/>
      <c r="O106" s="104"/>
    </row>
    <row r="107" spans="1:19" s="194" customFormat="1" ht="17.100000000000001" customHeight="1" x14ac:dyDescent="0.25">
      <c r="A107" s="212">
        <v>105</v>
      </c>
      <c r="B107" s="125">
        <v>105</v>
      </c>
      <c r="C107" s="126" t="s">
        <v>63</v>
      </c>
      <c r="D107" s="84" t="s">
        <v>582</v>
      </c>
      <c r="E107" s="111">
        <v>1320.1820784593024</v>
      </c>
      <c r="F107" s="111">
        <v>1320.1820784593024</v>
      </c>
      <c r="G107" s="143">
        <v>0</v>
      </c>
      <c r="H107" s="111">
        <v>1320.1820784593024</v>
      </c>
      <c r="I107" s="111">
        <v>277.93306901028927</v>
      </c>
      <c r="J107" s="148">
        <v>21.052631568415674</v>
      </c>
      <c r="K107" s="124"/>
      <c r="L107" s="111">
        <v>0</v>
      </c>
      <c r="M107" s="111">
        <v>277.93306901028927</v>
      </c>
      <c r="N107" s="32"/>
      <c r="O107" s="104"/>
    </row>
    <row r="108" spans="1:19" s="194" customFormat="1" ht="17.100000000000001" customHeight="1" x14ac:dyDescent="0.25">
      <c r="A108" s="212">
        <v>106</v>
      </c>
      <c r="B108" s="125">
        <v>106</v>
      </c>
      <c r="C108" s="126" t="s">
        <v>2</v>
      </c>
      <c r="D108" s="86" t="s">
        <v>504</v>
      </c>
      <c r="E108" s="111">
        <v>969.33788549400015</v>
      </c>
      <c r="F108" s="111">
        <v>969.33788549400015</v>
      </c>
      <c r="G108" s="143">
        <v>0</v>
      </c>
      <c r="H108" s="111">
        <v>969.33788549400015</v>
      </c>
      <c r="I108" s="111">
        <v>339.26825875182897</v>
      </c>
      <c r="J108" s="148">
        <v>34.999999879188557</v>
      </c>
      <c r="K108" s="124"/>
      <c r="L108" s="111">
        <v>0</v>
      </c>
      <c r="M108" s="111">
        <v>339.26825875182897</v>
      </c>
      <c r="N108" s="32"/>
      <c r="O108" s="104"/>
    </row>
    <row r="109" spans="1:19" s="194" customFormat="1" ht="17.100000000000001" customHeight="1" x14ac:dyDescent="0.25">
      <c r="A109" s="212">
        <v>107</v>
      </c>
      <c r="B109" s="125">
        <v>107</v>
      </c>
      <c r="C109" s="126" t="s">
        <v>4</v>
      </c>
      <c r="D109" s="86" t="s">
        <v>66</v>
      </c>
      <c r="E109" s="111">
        <v>787.09929034869765</v>
      </c>
      <c r="F109" s="111">
        <v>787.09929034869765</v>
      </c>
      <c r="G109" s="143">
        <v>0</v>
      </c>
      <c r="H109" s="111">
        <v>787.09929034869765</v>
      </c>
      <c r="I109" s="111">
        <v>262.36643091106799</v>
      </c>
      <c r="J109" s="148">
        <v>33.333333434316202</v>
      </c>
      <c r="K109" s="124"/>
      <c r="L109" s="111">
        <v>0</v>
      </c>
      <c r="M109" s="111">
        <v>262.36643091106799</v>
      </c>
      <c r="N109" s="32"/>
      <c r="O109" s="104"/>
    </row>
    <row r="110" spans="1:19" s="194" customFormat="1" ht="17.100000000000001" customHeight="1" x14ac:dyDescent="0.25">
      <c r="A110" s="212">
        <v>108</v>
      </c>
      <c r="B110" s="125">
        <v>108</v>
      </c>
      <c r="C110" s="126" t="s">
        <v>505</v>
      </c>
      <c r="D110" s="46" t="s">
        <v>583</v>
      </c>
      <c r="E110" s="111">
        <v>445.80796633846512</v>
      </c>
      <c r="F110" s="111">
        <v>445.80796633846512</v>
      </c>
      <c r="G110" s="143">
        <v>0</v>
      </c>
      <c r="H110" s="111">
        <v>445.80796633846512</v>
      </c>
      <c r="I110" s="111">
        <v>106.91760784590608</v>
      </c>
      <c r="J110" s="148">
        <v>23.982884093356997</v>
      </c>
      <c r="K110" s="124"/>
      <c r="L110" s="111">
        <v>0</v>
      </c>
      <c r="M110" s="111">
        <v>106.91760784590608</v>
      </c>
      <c r="N110" s="32"/>
      <c r="O110" s="104"/>
    </row>
    <row r="111" spans="1:19" s="194" customFormat="1" ht="17.100000000000001" customHeight="1" x14ac:dyDescent="0.25">
      <c r="A111" s="212">
        <v>110</v>
      </c>
      <c r="B111" s="125">
        <v>110</v>
      </c>
      <c r="C111" s="126" t="s">
        <v>50</v>
      </c>
      <c r="D111" s="86" t="s">
        <v>67</v>
      </c>
      <c r="E111" s="111">
        <v>68.327074553534885</v>
      </c>
      <c r="F111" s="111">
        <v>68.327074553534885</v>
      </c>
      <c r="G111" s="143">
        <v>0</v>
      </c>
      <c r="H111" s="111">
        <v>68.327074553534885</v>
      </c>
      <c r="I111" s="111">
        <v>22.176331197207006</v>
      </c>
      <c r="J111" s="148">
        <v>32.456140325211273</v>
      </c>
      <c r="K111" s="124"/>
      <c r="L111" s="111">
        <v>0</v>
      </c>
      <c r="M111" s="111">
        <v>22.176331197207006</v>
      </c>
      <c r="N111" s="32"/>
      <c r="O111" s="104"/>
    </row>
    <row r="112" spans="1:19" s="194" customFormat="1" ht="17.100000000000001" customHeight="1" x14ac:dyDescent="0.25">
      <c r="A112" s="212">
        <v>111</v>
      </c>
      <c r="B112" s="125">
        <v>111</v>
      </c>
      <c r="C112" s="126" t="s">
        <v>506</v>
      </c>
      <c r="D112" s="86" t="s">
        <v>68</v>
      </c>
      <c r="E112" s="111">
        <v>409.53116638269773</v>
      </c>
      <c r="F112" s="111">
        <v>409.53116638269773</v>
      </c>
      <c r="G112" s="143">
        <v>0</v>
      </c>
      <c r="H112" s="111">
        <v>409.53116638269773</v>
      </c>
      <c r="I112" s="111">
        <v>266.19525834544493</v>
      </c>
      <c r="J112" s="148">
        <v>65.000000048028426</v>
      </c>
      <c r="K112" s="124"/>
      <c r="L112" s="111">
        <v>0</v>
      </c>
      <c r="M112" s="111">
        <v>266.19525834544493</v>
      </c>
      <c r="N112" s="32"/>
      <c r="O112" s="104"/>
    </row>
    <row r="113" spans="1:19" s="194" customFormat="1" ht="17.100000000000001" customHeight="1" x14ac:dyDescent="0.25">
      <c r="A113" s="43">
        <v>112</v>
      </c>
      <c r="B113" s="125">
        <v>112</v>
      </c>
      <c r="C113" s="126" t="s">
        <v>506</v>
      </c>
      <c r="D113" s="86" t="s">
        <v>1965</v>
      </c>
      <c r="E113" s="111">
        <v>178.12985370783721</v>
      </c>
      <c r="F113" s="111">
        <v>178.12985370783721</v>
      </c>
      <c r="G113" s="143">
        <v>0</v>
      </c>
      <c r="H113" s="111">
        <v>178.12985370783721</v>
      </c>
      <c r="I113" s="111">
        <v>39.808116181251037</v>
      </c>
      <c r="J113" s="148">
        <v>22.3478071489033</v>
      </c>
      <c r="K113" s="124"/>
      <c r="L113" s="111">
        <v>0</v>
      </c>
      <c r="M113" s="111">
        <v>39.808116181251037</v>
      </c>
      <c r="N113" s="32"/>
      <c r="O113" s="104"/>
      <c r="P113" s="33"/>
      <c r="Q113" s="33"/>
      <c r="R113" s="33"/>
      <c r="S113" s="33"/>
    </row>
    <row r="114" spans="1:19" s="33" customFormat="1" ht="17.100000000000001" customHeight="1" x14ac:dyDescent="0.25">
      <c r="A114" s="212">
        <v>113</v>
      </c>
      <c r="B114" s="125">
        <v>113</v>
      </c>
      <c r="C114" s="126" t="s">
        <v>506</v>
      </c>
      <c r="D114" s="86" t="s">
        <v>69</v>
      </c>
      <c r="E114" s="111">
        <v>466.46123473246513</v>
      </c>
      <c r="F114" s="111">
        <v>466.46123473246513</v>
      </c>
      <c r="G114" s="143">
        <v>0</v>
      </c>
      <c r="H114" s="111">
        <v>466.46123473246513</v>
      </c>
      <c r="I114" s="111">
        <v>159.61456033957504</v>
      </c>
      <c r="J114" s="148">
        <v>34.218183303296492</v>
      </c>
      <c r="K114" s="124"/>
      <c r="L114" s="111">
        <v>0</v>
      </c>
      <c r="M114" s="111">
        <v>159.61456033957504</v>
      </c>
      <c r="N114" s="32"/>
      <c r="O114" s="104"/>
      <c r="P114" s="194"/>
      <c r="Q114" s="194"/>
      <c r="R114" s="194"/>
      <c r="S114" s="194"/>
    </row>
    <row r="115" spans="1:19" s="194" customFormat="1" ht="17.100000000000001" customHeight="1" x14ac:dyDescent="0.25">
      <c r="A115" s="212">
        <v>114</v>
      </c>
      <c r="B115" s="125">
        <v>114</v>
      </c>
      <c r="C115" s="126" t="s">
        <v>50</v>
      </c>
      <c r="D115" s="86" t="s">
        <v>70</v>
      </c>
      <c r="E115" s="111">
        <v>397.51354500000002</v>
      </c>
      <c r="F115" s="111">
        <v>397.51354500000002</v>
      </c>
      <c r="G115" s="143">
        <v>0</v>
      </c>
      <c r="H115" s="111">
        <v>397.51354500000002</v>
      </c>
      <c r="I115" s="111">
        <v>119.2540635</v>
      </c>
      <c r="J115" s="148">
        <v>30</v>
      </c>
      <c r="K115" s="124"/>
      <c r="L115" s="111">
        <v>0</v>
      </c>
      <c r="M115" s="111">
        <v>119.2540635</v>
      </c>
      <c r="N115" s="32"/>
      <c r="O115" s="104"/>
    </row>
    <row r="116" spans="1:19" s="194" customFormat="1" ht="17.100000000000001" customHeight="1" x14ac:dyDescent="0.25">
      <c r="A116" s="212">
        <v>117</v>
      </c>
      <c r="B116" s="125">
        <v>117</v>
      </c>
      <c r="C116" s="126" t="s">
        <v>50</v>
      </c>
      <c r="D116" s="86" t="s">
        <v>1918</v>
      </c>
      <c r="E116" s="111">
        <v>575.12598000000003</v>
      </c>
      <c r="F116" s="111">
        <v>575.12598000000003</v>
      </c>
      <c r="G116" s="143">
        <v>0</v>
      </c>
      <c r="H116" s="111">
        <v>575.12598000000003</v>
      </c>
      <c r="I116" s="111">
        <v>217.94247618643499</v>
      </c>
      <c r="J116" s="148">
        <v>37.894736764705875</v>
      </c>
      <c r="K116" s="124"/>
      <c r="L116" s="111">
        <v>0</v>
      </c>
      <c r="M116" s="111">
        <v>217.94247618643499</v>
      </c>
      <c r="N116" s="32"/>
      <c r="O116" s="104"/>
    </row>
    <row r="117" spans="1:19" s="194" customFormat="1" ht="17.100000000000001" customHeight="1" x14ac:dyDescent="0.25">
      <c r="A117" s="212">
        <v>118</v>
      </c>
      <c r="B117" s="125">
        <v>118</v>
      </c>
      <c r="C117" s="126" t="s">
        <v>50</v>
      </c>
      <c r="D117" s="86" t="s">
        <v>71</v>
      </c>
      <c r="E117" s="111">
        <v>268.35658033083723</v>
      </c>
      <c r="F117" s="111">
        <v>268.35658033083723</v>
      </c>
      <c r="G117" s="143">
        <v>0</v>
      </c>
      <c r="H117" s="111">
        <v>268.35658033083723</v>
      </c>
      <c r="I117" s="111">
        <v>98.509745897178036</v>
      </c>
      <c r="J117" s="148">
        <v>36.708526310676845</v>
      </c>
      <c r="K117" s="124"/>
      <c r="L117" s="111">
        <v>0</v>
      </c>
      <c r="M117" s="111">
        <v>98.509745897178036</v>
      </c>
      <c r="N117" s="32"/>
      <c r="O117" s="104"/>
    </row>
    <row r="118" spans="1:19" s="194" customFormat="1" ht="17.100000000000001" customHeight="1" x14ac:dyDescent="0.25">
      <c r="A118" s="212">
        <v>122</v>
      </c>
      <c r="B118" s="125">
        <v>122</v>
      </c>
      <c r="C118" s="126" t="s">
        <v>16</v>
      </c>
      <c r="D118" s="86" t="s">
        <v>507</v>
      </c>
      <c r="E118" s="111">
        <v>140.58929868576746</v>
      </c>
      <c r="F118" s="111">
        <v>140.58929868576746</v>
      </c>
      <c r="G118" s="143">
        <v>0</v>
      </c>
      <c r="H118" s="111">
        <v>140.58929868576746</v>
      </c>
      <c r="I118" s="111">
        <v>35.147324385986977</v>
      </c>
      <c r="J118" s="148">
        <v>24.99999979695831</v>
      </c>
      <c r="K118" s="124"/>
      <c r="L118" s="111">
        <v>0</v>
      </c>
      <c r="M118" s="111">
        <v>35.147324385986977</v>
      </c>
      <c r="N118" s="32"/>
      <c r="O118" s="104"/>
    </row>
    <row r="119" spans="1:19" s="194" customFormat="1" ht="17.100000000000001" customHeight="1" x14ac:dyDescent="0.25">
      <c r="A119" s="212">
        <v>123</v>
      </c>
      <c r="B119" s="125">
        <v>123</v>
      </c>
      <c r="C119" s="126" t="s">
        <v>508</v>
      </c>
      <c r="D119" s="87" t="s">
        <v>584</v>
      </c>
      <c r="E119" s="111">
        <v>68.939362116465119</v>
      </c>
      <c r="F119" s="111">
        <v>68.939362116465119</v>
      </c>
      <c r="G119" s="143">
        <v>0</v>
      </c>
      <c r="H119" s="111">
        <v>68.939362116465119</v>
      </c>
      <c r="I119" s="111">
        <v>19.834749489620997</v>
      </c>
      <c r="J119" s="148">
        <v>28.771298254997586</v>
      </c>
      <c r="K119" s="124"/>
      <c r="L119" s="111">
        <v>0</v>
      </c>
      <c r="M119" s="111">
        <v>19.834749489620997</v>
      </c>
      <c r="N119" s="32"/>
      <c r="O119" s="104"/>
    </row>
    <row r="120" spans="1:19" s="194" customFormat="1" ht="17.100000000000001" customHeight="1" x14ac:dyDescent="0.25">
      <c r="A120" s="212">
        <v>124</v>
      </c>
      <c r="B120" s="125">
        <v>124</v>
      </c>
      <c r="C120" s="126" t="s">
        <v>508</v>
      </c>
      <c r="D120" s="86" t="s">
        <v>72</v>
      </c>
      <c r="E120" s="111">
        <v>700.07445440976744</v>
      </c>
      <c r="F120" s="111">
        <v>700.07445440976744</v>
      </c>
      <c r="G120" s="143">
        <v>0</v>
      </c>
      <c r="H120" s="111">
        <v>700.07445440976744</v>
      </c>
      <c r="I120" s="111">
        <v>285.60206544143995</v>
      </c>
      <c r="J120" s="148">
        <v>40.795955864755982</v>
      </c>
      <c r="K120" s="124"/>
      <c r="L120" s="111">
        <v>0</v>
      </c>
      <c r="M120" s="111">
        <v>285.60206544143995</v>
      </c>
      <c r="N120" s="32"/>
      <c r="O120" s="104"/>
    </row>
    <row r="121" spans="1:19" s="194" customFormat="1" ht="17.100000000000001" customHeight="1" x14ac:dyDescent="0.25">
      <c r="A121" s="43">
        <v>126</v>
      </c>
      <c r="B121" s="125">
        <v>126</v>
      </c>
      <c r="C121" s="126" t="s">
        <v>63</v>
      </c>
      <c r="D121" s="86" t="s">
        <v>73</v>
      </c>
      <c r="E121" s="111">
        <v>1099.641654474</v>
      </c>
      <c r="F121" s="111">
        <v>1099.641654474</v>
      </c>
      <c r="G121" s="143">
        <v>0</v>
      </c>
      <c r="H121" s="111">
        <v>1099.641654474</v>
      </c>
      <c r="I121" s="111">
        <v>363.20742563592307</v>
      </c>
      <c r="J121" s="148">
        <v>33.029616890027583</v>
      </c>
      <c r="K121" s="124"/>
      <c r="L121" s="111">
        <v>0</v>
      </c>
      <c r="M121" s="111">
        <v>363.20742563592307</v>
      </c>
      <c r="N121" s="32"/>
      <c r="O121" s="104"/>
      <c r="P121" s="33"/>
      <c r="Q121" s="33"/>
      <c r="R121" s="33"/>
      <c r="S121" s="33"/>
    </row>
    <row r="122" spans="1:19" s="33" customFormat="1" ht="17.100000000000001" customHeight="1" x14ac:dyDescent="0.25">
      <c r="A122" s="43">
        <v>127</v>
      </c>
      <c r="B122" s="125">
        <v>127</v>
      </c>
      <c r="C122" s="126" t="s">
        <v>502</v>
      </c>
      <c r="D122" s="86" t="s">
        <v>74</v>
      </c>
      <c r="E122" s="111">
        <v>927.17689657130234</v>
      </c>
      <c r="F122" s="111">
        <v>927.17689657130234</v>
      </c>
      <c r="G122" s="143">
        <v>0</v>
      </c>
      <c r="H122" s="111">
        <v>927.17689657130234</v>
      </c>
      <c r="I122" s="111">
        <v>370.87075642557608</v>
      </c>
      <c r="J122" s="148">
        <v>39.999999762402958</v>
      </c>
      <c r="K122" s="124"/>
      <c r="L122" s="111">
        <v>0</v>
      </c>
      <c r="M122" s="111">
        <v>370.87075642557608</v>
      </c>
      <c r="N122" s="32"/>
      <c r="O122" s="104"/>
    </row>
    <row r="123" spans="1:19" s="33" customFormat="1" ht="17.100000000000001" customHeight="1" x14ac:dyDescent="0.25">
      <c r="A123" s="43">
        <v>128</v>
      </c>
      <c r="B123" s="125">
        <v>128</v>
      </c>
      <c r="C123" s="126" t="s">
        <v>63</v>
      </c>
      <c r="D123" s="86" t="s">
        <v>509</v>
      </c>
      <c r="E123" s="111">
        <v>1519.1653487999999</v>
      </c>
      <c r="F123" s="111">
        <v>1519.1653487999999</v>
      </c>
      <c r="G123" s="143">
        <v>0</v>
      </c>
      <c r="H123" s="111">
        <v>881.5665820689303</v>
      </c>
      <c r="I123" s="111">
        <v>881.5665820689303</v>
      </c>
      <c r="J123" s="148">
        <v>58.029666274661039</v>
      </c>
      <c r="K123" s="124"/>
      <c r="L123" s="111">
        <v>552.22188554565912</v>
      </c>
      <c r="M123" s="111">
        <v>329.34469652327118</v>
      </c>
      <c r="N123" s="32"/>
      <c r="O123" s="104"/>
    </row>
    <row r="124" spans="1:19" s="33" customFormat="1" ht="17.100000000000001" customHeight="1" x14ac:dyDescent="0.25">
      <c r="A124" s="212">
        <v>130</v>
      </c>
      <c r="B124" s="125">
        <v>130</v>
      </c>
      <c r="C124" s="126" t="s">
        <v>63</v>
      </c>
      <c r="D124" s="86" t="s">
        <v>510</v>
      </c>
      <c r="E124" s="111">
        <v>1193.9688988119303</v>
      </c>
      <c r="F124" s="111">
        <v>1193.9688988119303</v>
      </c>
      <c r="G124" s="143">
        <v>0</v>
      </c>
      <c r="H124" s="111">
        <v>1193.9688988119303</v>
      </c>
      <c r="I124" s="111">
        <v>519.20749159887293</v>
      </c>
      <c r="J124" s="148">
        <v>43.48584725410479</v>
      </c>
      <c r="K124" s="124"/>
      <c r="L124" s="111">
        <v>0</v>
      </c>
      <c r="M124" s="111">
        <v>519.20749159887293</v>
      </c>
      <c r="N124" s="32"/>
      <c r="O124" s="104"/>
      <c r="P124" s="194"/>
      <c r="Q124" s="194"/>
      <c r="R124" s="194"/>
      <c r="S124" s="194"/>
    </row>
    <row r="125" spans="1:19" s="194" customFormat="1" ht="17.100000000000001" customHeight="1" x14ac:dyDescent="0.25">
      <c r="A125" s="212">
        <v>132</v>
      </c>
      <c r="B125" s="125">
        <v>132</v>
      </c>
      <c r="C125" s="126" t="s">
        <v>511</v>
      </c>
      <c r="D125" s="86" t="s">
        <v>76</v>
      </c>
      <c r="E125" s="111">
        <v>1420.4830992000002</v>
      </c>
      <c r="F125" s="111">
        <v>1420.4830992000002</v>
      </c>
      <c r="G125" s="143">
        <v>0</v>
      </c>
      <c r="H125" s="111">
        <v>1420.4830992000002</v>
      </c>
      <c r="I125" s="111">
        <v>852.28986004047601</v>
      </c>
      <c r="J125" s="148">
        <v>60.000000036640763</v>
      </c>
      <c r="K125" s="124"/>
      <c r="L125" s="111">
        <v>0</v>
      </c>
      <c r="M125" s="111">
        <v>852.28986004047601</v>
      </c>
      <c r="N125" s="32"/>
      <c r="O125" s="104"/>
    </row>
    <row r="126" spans="1:19" s="194" customFormat="1" ht="17.100000000000001" customHeight="1" x14ac:dyDescent="0.25">
      <c r="A126" s="212">
        <v>136</v>
      </c>
      <c r="B126" s="125">
        <v>136</v>
      </c>
      <c r="C126" s="126" t="s">
        <v>505</v>
      </c>
      <c r="D126" s="86" t="s">
        <v>77</v>
      </c>
      <c r="E126" s="111">
        <v>88.503195946180341</v>
      </c>
      <c r="F126" s="111">
        <v>88.503196574534883</v>
      </c>
      <c r="G126" s="143">
        <v>7.0997950274431787E-7</v>
      </c>
      <c r="H126" s="111">
        <v>88.503196574534883</v>
      </c>
      <c r="I126" s="111">
        <v>26.550962034695988</v>
      </c>
      <c r="J126" s="148">
        <v>30.000003460141151</v>
      </c>
      <c r="K126" s="124"/>
      <c r="L126" s="111">
        <v>0</v>
      </c>
      <c r="M126" s="111">
        <v>26.550962034695988</v>
      </c>
      <c r="N126" s="32"/>
      <c r="O126" s="104"/>
    </row>
    <row r="127" spans="1:19" s="194" customFormat="1" ht="17.100000000000001" customHeight="1" x14ac:dyDescent="0.25">
      <c r="A127" s="212">
        <v>138</v>
      </c>
      <c r="B127" s="125">
        <v>138</v>
      </c>
      <c r="C127" s="126" t="s">
        <v>16</v>
      </c>
      <c r="D127" s="86" t="s">
        <v>512</v>
      </c>
      <c r="E127" s="111">
        <v>116.55604603500002</v>
      </c>
      <c r="F127" s="111">
        <v>116.55604603499999</v>
      </c>
      <c r="G127" s="143">
        <v>0</v>
      </c>
      <c r="H127" s="111">
        <v>116.55604603499999</v>
      </c>
      <c r="I127" s="111">
        <v>40.794615852011994</v>
      </c>
      <c r="J127" s="148">
        <v>34.999999776727151</v>
      </c>
      <c r="K127" s="124"/>
      <c r="L127" s="111">
        <v>0</v>
      </c>
      <c r="M127" s="111">
        <v>40.794615852011994</v>
      </c>
      <c r="N127" s="32"/>
      <c r="O127" s="104"/>
    </row>
    <row r="128" spans="1:19" s="194" customFormat="1" ht="17.100000000000001" customHeight="1" x14ac:dyDescent="0.25">
      <c r="A128" s="212">
        <v>139</v>
      </c>
      <c r="B128" s="125">
        <v>139</v>
      </c>
      <c r="C128" s="126" t="s">
        <v>16</v>
      </c>
      <c r="D128" s="86" t="s">
        <v>78</v>
      </c>
      <c r="E128" s="111">
        <v>209.11982690423258</v>
      </c>
      <c r="F128" s="111">
        <v>209.11982690423258</v>
      </c>
      <c r="G128" s="143">
        <v>0</v>
      </c>
      <c r="H128" s="111">
        <v>155.76843452423256</v>
      </c>
      <c r="I128" s="111">
        <v>155.76843452423256</v>
      </c>
      <c r="J128" s="148">
        <v>74.487645112468201</v>
      </c>
      <c r="K128" s="124"/>
      <c r="L128" s="111">
        <v>69.53207117780255</v>
      </c>
      <c r="M128" s="111">
        <v>86.236363346430011</v>
      </c>
      <c r="N128" s="32"/>
      <c r="O128" s="104"/>
    </row>
    <row r="129" spans="1:19" s="194" customFormat="1" ht="17.100000000000001" customHeight="1" x14ac:dyDescent="0.25">
      <c r="A129" s="212">
        <v>140</v>
      </c>
      <c r="B129" s="92">
        <v>140</v>
      </c>
      <c r="C129" s="141" t="s">
        <v>16</v>
      </c>
      <c r="D129" s="109" t="s">
        <v>585</v>
      </c>
      <c r="E129" s="133">
        <v>405.76854148523256</v>
      </c>
      <c r="F129" s="133">
        <v>405.76854148523256</v>
      </c>
      <c r="G129" s="144">
        <v>0</v>
      </c>
      <c r="H129" s="133">
        <v>170.15777425823256</v>
      </c>
      <c r="I129" s="133">
        <v>170.15777425823256</v>
      </c>
      <c r="J129" s="149">
        <v>41.93468858758861</v>
      </c>
      <c r="K129" s="134"/>
      <c r="L129" s="133">
        <v>44.323297818340542</v>
      </c>
      <c r="M129" s="133">
        <v>125.83447643989201</v>
      </c>
      <c r="N129" s="32"/>
      <c r="O129" s="104"/>
    </row>
    <row r="130" spans="1:19" s="194" customFormat="1" ht="17.100000000000001" customHeight="1" x14ac:dyDescent="0.25">
      <c r="A130" s="212">
        <v>141</v>
      </c>
      <c r="B130" s="125">
        <v>141</v>
      </c>
      <c r="C130" s="126" t="s">
        <v>16</v>
      </c>
      <c r="D130" s="86" t="s">
        <v>79</v>
      </c>
      <c r="E130" s="111">
        <v>151.25785938923258</v>
      </c>
      <c r="F130" s="111">
        <v>151.25785938923258</v>
      </c>
      <c r="G130" s="143">
        <v>0</v>
      </c>
      <c r="H130" s="111">
        <v>151.25785938923258</v>
      </c>
      <c r="I130" s="111">
        <v>68.066045748756025</v>
      </c>
      <c r="J130" s="148">
        <v>45.000005965707437</v>
      </c>
      <c r="K130" s="124"/>
      <c r="L130" s="111">
        <v>0</v>
      </c>
      <c r="M130" s="111">
        <v>68.066045748756025</v>
      </c>
      <c r="N130" s="32"/>
      <c r="O130" s="104"/>
    </row>
    <row r="131" spans="1:19" s="194" customFormat="1" ht="17.100000000000001" customHeight="1" x14ac:dyDescent="0.25">
      <c r="A131" s="212">
        <v>142</v>
      </c>
      <c r="B131" s="125">
        <v>142</v>
      </c>
      <c r="C131" s="126" t="s">
        <v>63</v>
      </c>
      <c r="D131" s="86" t="s">
        <v>513</v>
      </c>
      <c r="E131" s="111">
        <v>1082.3038182000003</v>
      </c>
      <c r="F131" s="111">
        <v>1082.3038182</v>
      </c>
      <c r="G131" s="143">
        <v>0</v>
      </c>
      <c r="H131" s="111">
        <v>446.30816999999996</v>
      </c>
      <c r="I131" s="111">
        <v>446.30817000000002</v>
      </c>
      <c r="J131" s="148">
        <v>41.236865517324297</v>
      </c>
      <c r="K131" s="124"/>
      <c r="L131" s="111">
        <v>170.30475144662105</v>
      </c>
      <c r="M131" s="111">
        <v>276.00341855337894</v>
      </c>
      <c r="N131" s="32"/>
      <c r="O131" s="104"/>
    </row>
    <row r="132" spans="1:19" s="194" customFormat="1" ht="17.100000000000001" customHeight="1" x14ac:dyDescent="0.25">
      <c r="A132" s="212">
        <v>143</v>
      </c>
      <c r="B132" s="125">
        <v>143</v>
      </c>
      <c r="C132" s="126" t="s">
        <v>63</v>
      </c>
      <c r="D132" s="86" t="s">
        <v>80</v>
      </c>
      <c r="E132" s="111">
        <v>1047.9547312292327</v>
      </c>
      <c r="F132" s="111">
        <v>1047.9547312292327</v>
      </c>
      <c r="G132" s="143">
        <v>0</v>
      </c>
      <c r="H132" s="111">
        <v>1047.9547312292327</v>
      </c>
      <c r="I132" s="111">
        <v>438.83033984948429</v>
      </c>
      <c r="J132" s="148">
        <v>41.874932835576203</v>
      </c>
      <c r="K132" s="124"/>
      <c r="L132" s="111">
        <v>0</v>
      </c>
      <c r="M132" s="111">
        <v>438.83033984948429</v>
      </c>
      <c r="N132" s="32"/>
      <c r="O132" s="104"/>
    </row>
    <row r="133" spans="1:19" s="194" customFormat="1" ht="17.100000000000001" customHeight="1" x14ac:dyDescent="0.25">
      <c r="A133" s="212">
        <v>144</v>
      </c>
      <c r="B133" s="125">
        <v>144</v>
      </c>
      <c r="C133" s="126" t="s">
        <v>63</v>
      </c>
      <c r="D133" s="86" t="s">
        <v>81</v>
      </c>
      <c r="E133" s="111">
        <v>719.66066883150006</v>
      </c>
      <c r="F133" s="111">
        <v>719.66066933583716</v>
      </c>
      <c r="G133" s="143">
        <v>7.0079849479043332E-8</v>
      </c>
      <c r="H133" s="111">
        <v>719.66066933583716</v>
      </c>
      <c r="I133" s="111">
        <v>232.5481101317551</v>
      </c>
      <c r="J133" s="148">
        <v>32.313577779145533</v>
      </c>
      <c r="K133" s="124"/>
      <c r="L133" s="111">
        <v>0</v>
      </c>
      <c r="M133" s="111">
        <v>232.5481101317551</v>
      </c>
      <c r="N133" s="32"/>
      <c r="O133" s="104"/>
    </row>
    <row r="134" spans="1:19" s="194" customFormat="1" ht="17.100000000000001" customHeight="1" x14ac:dyDescent="0.25">
      <c r="A134" s="212">
        <v>146</v>
      </c>
      <c r="B134" s="125">
        <v>146</v>
      </c>
      <c r="C134" s="126" t="s">
        <v>29</v>
      </c>
      <c r="D134" s="86" t="s">
        <v>1966</v>
      </c>
      <c r="E134" s="111">
        <v>13560.754954966549</v>
      </c>
      <c r="F134" s="111">
        <v>16264.875</v>
      </c>
      <c r="G134" s="143">
        <v>19.940778032000964</v>
      </c>
      <c r="H134" s="111">
        <v>16264.875</v>
      </c>
      <c r="I134" s="111">
        <v>16264.875</v>
      </c>
      <c r="J134" s="148">
        <v>100</v>
      </c>
      <c r="K134" s="124"/>
      <c r="L134" s="111">
        <v>3157.2017776834955</v>
      </c>
      <c r="M134" s="111">
        <v>13107.673222316505</v>
      </c>
      <c r="N134" s="32"/>
      <c r="O134" s="104"/>
    </row>
    <row r="135" spans="1:19" s="194" customFormat="1" ht="17.100000000000001" customHeight="1" x14ac:dyDescent="0.25">
      <c r="A135" s="43">
        <v>147</v>
      </c>
      <c r="B135" s="125">
        <v>147</v>
      </c>
      <c r="C135" s="126" t="s">
        <v>48</v>
      </c>
      <c r="D135" s="86" t="s">
        <v>514</v>
      </c>
      <c r="E135" s="111">
        <v>2267.9741700000004</v>
      </c>
      <c r="F135" s="111">
        <v>2267.9741700000004</v>
      </c>
      <c r="G135" s="143">
        <v>0</v>
      </c>
      <c r="H135" s="111">
        <v>2267.9741700000004</v>
      </c>
      <c r="I135" s="111">
        <v>1360.7845018698811</v>
      </c>
      <c r="J135" s="148">
        <v>59.999999994262751</v>
      </c>
      <c r="K135" s="124"/>
      <c r="L135" s="111">
        <v>0</v>
      </c>
      <c r="M135" s="111">
        <v>1360.7845018698811</v>
      </c>
      <c r="N135" s="49"/>
      <c r="O135" s="47"/>
      <c r="P135" s="33"/>
      <c r="Q135" s="33"/>
      <c r="R135" s="33"/>
      <c r="S135" s="33"/>
    </row>
    <row r="136" spans="1:19" s="33" customFormat="1" ht="17.100000000000001" customHeight="1" x14ac:dyDescent="0.25">
      <c r="A136" s="43">
        <v>148</v>
      </c>
      <c r="B136" s="125">
        <v>148</v>
      </c>
      <c r="C136" s="126" t="s">
        <v>83</v>
      </c>
      <c r="D136" s="46" t="s">
        <v>586</v>
      </c>
      <c r="E136" s="111">
        <v>359.43086278153493</v>
      </c>
      <c r="F136" s="111">
        <v>359.43086278153493</v>
      </c>
      <c r="G136" s="143">
        <v>0</v>
      </c>
      <c r="H136" s="111">
        <v>359.43086278153493</v>
      </c>
      <c r="I136" s="111">
        <v>125.11524522882003</v>
      </c>
      <c r="J136" s="148">
        <v>34.80926603257943</v>
      </c>
      <c r="K136" s="124"/>
      <c r="L136" s="111">
        <v>0</v>
      </c>
      <c r="M136" s="111">
        <v>125.11524522882003</v>
      </c>
      <c r="N136" s="49"/>
      <c r="O136" s="47"/>
    </row>
    <row r="137" spans="1:19" s="33" customFormat="1" ht="17.100000000000001" customHeight="1" x14ac:dyDescent="0.25">
      <c r="A137" s="212">
        <v>149</v>
      </c>
      <c r="B137" s="125">
        <v>149</v>
      </c>
      <c r="C137" s="126" t="s">
        <v>83</v>
      </c>
      <c r="D137" s="86" t="s">
        <v>587</v>
      </c>
      <c r="E137" s="111">
        <v>582.57227378746518</v>
      </c>
      <c r="F137" s="111">
        <v>582.57227378746518</v>
      </c>
      <c r="G137" s="143">
        <v>0</v>
      </c>
      <c r="H137" s="111">
        <v>582.57227378746518</v>
      </c>
      <c r="I137" s="111">
        <v>214.63188969799509</v>
      </c>
      <c r="J137" s="148">
        <v>36.842105152484031</v>
      </c>
      <c r="K137" s="124"/>
      <c r="L137" s="111">
        <v>0</v>
      </c>
      <c r="M137" s="111">
        <v>214.63188969799509</v>
      </c>
      <c r="N137" s="32"/>
      <c r="O137" s="104"/>
      <c r="P137" s="194"/>
      <c r="Q137" s="194"/>
      <c r="R137" s="194"/>
      <c r="S137" s="194"/>
    </row>
    <row r="138" spans="1:19" s="194" customFormat="1" ht="17.100000000000001" customHeight="1" x14ac:dyDescent="0.25">
      <c r="A138" s="212">
        <v>150</v>
      </c>
      <c r="B138" s="125">
        <v>150</v>
      </c>
      <c r="C138" s="126" t="s">
        <v>83</v>
      </c>
      <c r="D138" s="86" t="s">
        <v>588</v>
      </c>
      <c r="E138" s="111">
        <v>616.85954112046511</v>
      </c>
      <c r="F138" s="111">
        <v>616.85954112046511</v>
      </c>
      <c r="G138" s="143">
        <v>0</v>
      </c>
      <c r="H138" s="111">
        <v>616.85954112046511</v>
      </c>
      <c r="I138" s="111">
        <v>254.14889272245006</v>
      </c>
      <c r="J138" s="148">
        <v>41.20044771631698</v>
      </c>
      <c r="K138" s="124"/>
      <c r="L138" s="111">
        <v>0</v>
      </c>
      <c r="M138" s="111">
        <v>254.14889272245006</v>
      </c>
      <c r="N138" s="32"/>
      <c r="O138" s="104"/>
    </row>
    <row r="139" spans="1:19" s="194" customFormat="1" ht="17.100000000000001" customHeight="1" x14ac:dyDescent="0.25">
      <c r="A139" s="212">
        <v>151</v>
      </c>
      <c r="B139" s="125">
        <v>151</v>
      </c>
      <c r="C139" s="126" t="s">
        <v>16</v>
      </c>
      <c r="D139" s="86" t="s">
        <v>1967</v>
      </c>
      <c r="E139" s="111">
        <v>290.44420190423256</v>
      </c>
      <c r="F139" s="111">
        <v>290.44420190423256</v>
      </c>
      <c r="G139" s="143">
        <v>0</v>
      </c>
      <c r="H139" s="111">
        <v>290.44420190423256</v>
      </c>
      <c r="I139" s="111">
        <v>290.44420190423261</v>
      </c>
      <c r="J139" s="148">
        <v>100.00000000000003</v>
      </c>
      <c r="K139" s="124"/>
      <c r="L139" s="111">
        <v>115.5512814593416</v>
      </c>
      <c r="M139" s="111">
        <v>174.89292044489099</v>
      </c>
      <c r="N139" s="32"/>
      <c r="O139" s="104"/>
    </row>
    <row r="140" spans="1:19" s="194" customFormat="1" ht="17.100000000000001" customHeight="1" x14ac:dyDescent="0.25">
      <c r="A140" s="212">
        <v>152</v>
      </c>
      <c r="B140" s="125">
        <v>152</v>
      </c>
      <c r="C140" s="126" t="s">
        <v>16</v>
      </c>
      <c r="D140" s="86" t="s">
        <v>84</v>
      </c>
      <c r="E140" s="111">
        <v>789.70457230500006</v>
      </c>
      <c r="F140" s="111">
        <v>789.70457230500006</v>
      </c>
      <c r="G140" s="143">
        <v>0</v>
      </c>
      <c r="H140" s="111">
        <v>789.70457230500006</v>
      </c>
      <c r="I140" s="111">
        <v>498.70994650121713</v>
      </c>
      <c r="J140" s="148">
        <v>63.151457391917589</v>
      </c>
      <c r="K140" s="124"/>
      <c r="L140" s="111">
        <v>0</v>
      </c>
      <c r="M140" s="111">
        <v>498.70994650121713</v>
      </c>
      <c r="N140" s="32"/>
      <c r="O140" s="104"/>
    </row>
    <row r="141" spans="1:19" s="194" customFormat="1" ht="17.100000000000001" customHeight="1" x14ac:dyDescent="0.25">
      <c r="A141" s="212">
        <v>156</v>
      </c>
      <c r="B141" s="125">
        <v>156</v>
      </c>
      <c r="C141" s="126" t="s">
        <v>50</v>
      </c>
      <c r="D141" s="86" t="s">
        <v>85</v>
      </c>
      <c r="E141" s="111">
        <v>219.88844792813117</v>
      </c>
      <c r="F141" s="111">
        <v>219.88844911869768</v>
      </c>
      <c r="G141" s="143">
        <v>5.4144113903475954E-7</v>
      </c>
      <c r="H141" s="111">
        <v>219.88844911869768</v>
      </c>
      <c r="I141" s="111">
        <v>133.67113718801704</v>
      </c>
      <c r="J141" s="148">
        <v>60.790431568263145</v>
      </c>
      <c r="K141" s="124"/>
      <c r="L141" s="111">
        <v>0</v>
      </c>
      <c r="M141" s="111">
        <v>133.67113718801704</v>
      </c>
      <c r="N141" s="32"/>
      <c r="O141" s="104"/>
    </row>
    <row r="142" spans="1:19" s="194" customFormat="1" ht="17.100000000000001" customHeight="1" x14ac:dyDescent="0.25">
      <c r="A142" s="212">
        <v>157</v>
      </c>
      <c r="B142" s="125">
        <v>157</v>
      </c>
      <c r="C142" s="126" t="s">
        <v>50</v>
      </c>
      <c r="D142" s="86" t="s">
        <v>86</v>
      </c>
      <c r="E142" s="111">
        <v>1979.9470324142324</v>
      </c>
      <c r="F142" s="111">
        <v>1979.9470324142324</v>
      </c>
      <c r="G142" s="143">
        <v>0</v>
      </c>
      <c r="H142" s="111">
        <v>1979.9470324142324</v>
      </c>
      <c r="I142" s="111">
        <v>1335.4885900281422</v>
      </c>
      <c r="J142" s="148">
        <v>67.450723083219302</v>
      </c>
      <c r="K142" s="124"/>
      <c r="L142" s="111">
        <v>0</v>
      </c>
      <c r="M142" s="111">
        <v>1335.4885900281422</v>
      </c>
      <c r="N142" s="32"/>
      <c r="O142" s="104"/>
    </row>
    <row r="143" spans="1:19" s="194" customFormat="1" ht="17.100000000000001" customHeight="1" x14ac:dyDescent="0.25">
      <c r="A143" s="212">
        <v>158</v>
      </c>
      <c r="B143" s="125">
        <v>158</v>
      </c>
      <c r="C143" s="126" t="s">
        <v>50</v>
      </c>
      <c r="D143" s="86" t="s">
        <v>515</v>
      </c>
      <c r="E143" s="111">
        <v>171.5619015</v>
      </c>
      <c r="F143" s="111">
        <v>171.5619015</v>
      </c>
      <c r="G143" s="143">
        <v>0</v>
      </c>
      <c r="H143" s="111">
        <v>171.5619015</v>
      </c>
      <c r="I143" s="111">
        <v>51.468571621070993</v>
      </c>
      <c r="J143" s="148">
        <v>30.000000682593853</v>
      </c>
      <c r="K143" s="124"/>
      <c r="L143" s="111">
        <v>0</v>
      </c>
      <c r="M143" s="111">
        <v>51.468571621070993</v>
      </c>
      <c r="N143" s="32"/>
      <c r="O143" s="104"/>
    </row>
    <row r="144" spans="1:19" s="194" customFormat="1" ht="17.100000000000001" customHeight="1" x14ac:dyDescent="0.25">
      <c r="A144" s="43">
        <v>159</v>
      </c>
      <c r="B144" s="125">
        <v>159</v>
      </c>
      <c r="C144" s="126" t="s">
        <v>50</v>
      </c>
      <c r="D144" s="86" t="s">
        <v>1919</v>
      </c>
      <c r="E144" s="111">
        <v>58.504768487767443</v>
      </c>
      <c r="F144" s="111">
        <v>58.504768487767443</v>
      </c>
      <c r="G144" s="143">
        <v>0</v>
      </c>
      <c r="H144" s="111">
        <v>58.504768487767443</v>
      </c>
      <c r="I144" s="111">
        <v>19.501588638213008</v>
      </c>
      <c r="J144" s="148">
        <v>33.333331867282794</v>
      </c>
      <c r="K144" s="124"/>
      <c r="L144" s="111">
        <v>0</v>
      </c>
      <c r="M144" s="111">
        <v>19.501588638213008</v>
      </c>
      <c r="N144" s="32"/>
      <c r="O144" s="104"/>
      <c r="P144" s="33"/>
      <c r="Q144" s="33"/>
      <c r="R144" s="33"/>
      <c r="S144" s="33"/>
    </row>
    <row r="145" spans="1:19" s="33" customFormat="1" ht="17.100000000000001" customHeight="1" x14ac:dyDescent="0.25">
      <c r="A145" s="212">
        <v>160</v>
      </c>
      <c r="B145" s="125">
        <v>160</v>
      </c>
      <c r="C145" s="126" t="s">
        <v>50</v>
      </c>
      <c r="D145" s="86" t="s">
        <v>516</v>
      </c>
      <c r="E145" s="111">
        <v>14.1179115</v>
      </c>
      <c r="F145" s="111">
        <v>14.1179115</v>
      </c>
      <c r="G145" s="143">
        <v>0</v>
      </c>
      <c r="H145" s="111">
        <v>14.1179115</v>
      </c>
      <c r="I145" s="111">
        <v>4.705971844562999</v>
      </c>
      <c r="J145" s="148">
        <v>33.333342857142853</v>
      </c>
      <c r="K145" s="124"/>
      <c r="L145" s="111">
        <v>0</v>
      </c>
      <c r="M145" s="111">
        <v>4.705971844562999</v>
      </c>
      <c r="N145" s="32"/>
      <c r="O145" s="104"/>
      <c r="P145" s="194"/>
      <c r="Q145" s="194"/>
      <c r="R145" s="194"/>
      <c r="S145" s="194"/>
    </row>
    <row r="146" spans="1:19" s="194" customFormat="1" ht="17.100000000000001" customHeight="1" x14ac:dyDescent="0.25">
      <c r="A146" s="212">
        <v>161</v>
      </c>
      <c r="B146" s="125">
        <v>161</v>
      </c>
      <c r="C146" s="126" t="s">
        <v>506</v>
      </c>
      <c r="D146" s="86" t="s">
        <v>88</v>
      </c>
      <c r="E146" s="111">
        <v>54.975277500000011</v>
      </c>
      <c r="F146" s="111">
        <v>54.975277499999997</v>
      </c>
      <c r="G146" s="143">
        <v>0</v>
      </c>
      <c r="H146" s="111">
        <v>54.975277499999997</v>
      </c>
      <c r="I146" s="111">
        <v>23.364492937499993</v>
      </c>
      <c r="J146" s="148">
        <v>42.499999999999986</v>
      </c>
      <c r="K146" s="124"/>
      <c r="L146" s="111">
        <v>0</v>
      </c>
      <c r="M146" s="111">
        <v>23.364492937499993</v>
      </c>
      <c r="N146" s="32"/>
      <c r="O146" s="104"/>
    </row>
    <row r="147" spans="1:19" s="194" customFormat="1" ht="17.100000000000001" customHeight="1" x14ac:dyDescent="0.25">
      <c r="A147" s="212">
        <v>162</v>
      </c>
      <c r="B147" s="125">
        <v>162</v>
      </c>
      <c r="C147" s="126" t="s">
        <v>50</v>
      </c>
      <c r="D147" s="86" t="s">
        <v>517</v>
      </c>
      <c r="E147" s="111">
        <v>24.657329600302326</v>
      </c>
      <c r="F147" s="111">
        <v>24.657329600302326</v>
      </c>
      <c r="G147" s="143">
        <v>0</v>
      </c>
      <c r="H147" s="111">
        <v>24.657329600302326</v>
      </c>
      <c r="I147" s="111">
        <v>12.328775250000001</v>
      </c>
      <c r="J147" s="148">
        <v>50.000447939215753</v>
      </c>
      <c r="K147" s="124"/>
      <c r="L147" s="111">
        <v>0</v>
      </c>
      <c r="M147" s="111">
        <v>12.328775250000001</v>
      </c>
      <c r="N147" s="32"/>
      <c r="O147" s="104"/>
    </row>
    <row r="148" spans="1:19" s="194" customFormat="1" ht="17.100000000000001" customHeight="1" x14ac:dyDescent="0.25">
      <c r="A148" s="212">
        <v>163</v>
      </c>
      <c r="B148" s="125">
        <v>163</v>
      </c>
      <c r="C148" s="126" t="s">
        <v>16</v>
      </c>
      <c r="D148" s="46" t="s">
        <v>589</v>
      </c>
      <c r="E148" s="111">
        <v>203.54624510306977</v>
      </c>
      <c r="F148" s="111">
        <v>203.54624510306977</v>
      </c>
      <c r="G148" s="143">
        <v>0</v>
      </c>
      <c r="H148" s="111">
        <v>203.54624510306977</v>
      </c>
      <c r="I148" s="111">
        <v>64.277760532160983</v>
      </c>
      <c r="J148" s="148">
        <v>31.578946838155936</v>
      </c>
      <c r="K148" s="124"/>
      <c r="L148" s="111">
        <v>0</v>
      </c>
      <c r="M148" s="111">
        <v>64.277760532160983</v>
      </c>
      <c r="N148" s="32"/>
      <c r="O148" s="104"/>
    </row>
    <row r="149" spans="1:19" s="194" customFormat="1" ht="17.100000000000001" customHeight="1" x14ac:dyDescent="0.25">
      <c r="A149" s="212">
        <v>164</v>
      </c>
      <c r="B149" s="125">
        <v>164</v>
      </c>
      <c r="C149" s="126" t="s">
        <v>16</v>
      </c>
      <c r="D149" s="46" t="s">
        <v>591</v>
      </c>
      <c r="E149" s="111">
        <v>879.29215440000019</v>
      </c>
      <c r="F149" s="111">
        <v>879.29215439999996</v>
      </c>
      <c r="G149" s="143">
        <v>0</v>
      </c>
      <c r="H149" s="111">
        <v>481.17981487476737</v>
      </c>
      <c r="I149" s="111">
        <v>481.17981487476737</v>
      </c>
      <c r="J149" s="148">
        <v>54.723542393382175</v>
      </c>
      <c r="K149" s="124"/>
      <c r="L149" s="111">
        <v>40.32252092957831</v>
      </c>
      <c r="M149" s="111">
        <v>440.85729394518904</v>
      </c>
      <c r="N149" s="32"/>
      <c r="O149" s="104"/>
    </row>
    <row r="150" spans="1:19" s="194" customFormat="1" ht="17.100000000000001" customHeight="1" x14ac:dyDescent="0.25">
      <c r="A150" s="212">
        <v>165</v>
      </c>
      <c r="B150" s="125">
        <v>165</v>
      </c>
      <c r="C150" s="126" t="s">
        <v>505</v>
      </c>
      <c r="D150" s="86" t="s">
        <v>518</v>
      </c>
      <c r="E150" s="111">
        <v>75.850866813930239</v>
      </c>
      <c r="F150" s="111">
        <v>75.850866813930239</v>
      </c>
      <c r="G150" s="143">
        <v>0</v>
      </c>
      <c r="H150" s="111">
        <v>75.850866813930239</v>
      </c>
      <c r="I150" s="111">
        <v>34.126891241453997</v>
      </c>
      <c r="J150" s="148">
        <v>44.992091290361486</v>
      </c>
      <c r="K150" s="124"/>
      <c r="L150" s="111">
        <v>0</v>
      </c>
      <c r="M150" s="111">
        <v>34.126891241453997</v>
      </c>
      <c r="N150" s="32"/>
      <c r="O150" s="104"/>
    </row>
    <row r="151" spans="1:19" s="194" customFormat="1" ht="17.100000000000001" customHeight="1" x14ac:dyDescent="0.25">
      <c r="A151" s="43">
        <v>166</v>
      </c>
      <c r="B151" s="125">
        <v>166</v>
      </c>
      <c r="C151" s="126" t="s">
        <v>63</v>
      </c>
      <c r="D151" s="46" t="s">
        <v>592</v>
      </c>
      <c r="E151" s="111">
        <v>789.35828630769765</v>
      </c>
      <c r="F151" s="111">
        <v>789.35828630769765</v>
      </c>
      <c r="G151" s="143">
        <v>0</v>
      </c>
      <c r="H151" s="111">
        <v>789.35828630769765</v>
      </c>
      <c r="I151" s="111">
        <v>432.62699732838291</v>
      </c>
      <c r="J151" s="148">
        <v>54.807430900869988</v>
      </c>
      <c r="K151" s="124"/>
      <c r="L151" s="111">
        <v>0</v>
      </c>
      <c r="M151" s="111">
        <v>432.62699732838291</v>
      </c>
      <c r="N151" s="32"/>
      <c r="O151" s="104"/>
      <c r="P151" s="33"/>
      <c r="Q151" s="33"/>
      <c r="R151" s="33"/>
      <c r="S151" s="33"/>
    </row>
    <row r="152" spans="1:19" s="33" customFormat="1" ht="17.100000000000001" customHeight="1" x14ac:dyDescent="0.25">
      <c r="A152" s="212">
        <v>167</v>
      </c>
      <c r="B152" s="125">
        <v>167</v>
      </c>
      <c r="C152" s="126" t="s">
        <v>2</v>
      </c>
      <c r="D152" s="86" t="s">
        <v>89</v>
      </c>
      <c r="E152" s="111">
        <v>1875.6653204448373</v>
      </c>
      <c r="F152" s="111">
        <v>1875.6653204448371</v>
      </c>
      <c r="G152" s="143">
        <v>0</v>
      </c>
      <c r="H152" s="111">
        <v>1875.6653204448371</v>
      </c>
      <c r="I152" s="111">
        <v>1438.010078924661</v>
      </c>
      <c r="J152" s="148">
        <v>76.666666662239038</v>
      </c>
      <c r="K152" s="124"/>
      <c r="L152" s="111">
        <v>0</v>
      </c>
      <c r="M152" s="111">
        <v>1438.010078924661</v>
      </c>
      <c r="N152" s="32"/>
      <c r="O152" s="104"/>
      <c r="P152" s="194"/>
      <c r="Q152" s="194"/>
      <c r="R152" s="194"/>
      <c r="S152" s="194"/>
    </row>
    <row r="153" spans="1:19" s="194" customFormat="1" ht="17.100000000000001" customHeight="1" x14ac:dyDescent="0.25">
      <c r="A153" s="212">
        <v>168</v>
      </c>
      <c r="B153" s="125">
        <v>168</v>
      </c>
      <c r="C153" s="126" t="s">
        <v>63</v>
      </c>
      <c r="D153" s="46" t="s">
        <v>593</v>
      </c>
      <c r="E153" s="111">
        <v>426.29909454946517</v>
      </c>
      <c r="F153" s="111">
        <v>426.29909454946517</v>
      </c>
      <c r="G153" s="143">
        <v>0</v>
      </c>
      <c r="H153" s="111">
        <v>426.29909454946517</v>
      </c>
      <c r="I153" s="111">
        <v>170.51963581857601</v>
      </c>
      <c r="J153" s="148">
        <v>39.999999530561972</v>
      </c>
      <c r="K153" s="124"/>
      <c r="L153" s="111">
        <v>0</v>
      </c>
      <c r="M153" s="111">
        <v>170.51963581857601</v>
      </c>
      <c r="N153" s="32"/>
      <c r="O153" s="104"/>
    </row>
    <row r="154" spans="1:19" s="194" customFormat="1" ht="17.100000000000001" customHeight="1" x14ac:dyDescent="0.25">
      <c r="A154" s="212">
        <v>170</v>
      </c>
      <c r="B154" s="125">
        <v>170</v>
      </c>
      <c r="C154" s="126" t="s">
        <v>12</v>
      </c>
      <c r="D154" s="46" t="s">
        <v>1968</v>
      </c>
      <c r="E154" s="111">
        <v>990.59594700000002</v>
      </c>
      <c r="F154" s="111">
        <v>1039.2643696827677</v>
      </c>
      <c r="G154" s="143">
        <v>4.9130448019860182</v>
      </c>
      <c r="H154" s="111">
        <v>1039.2643696827677</v>
      </c>
      <c r="I154" s="111">
        <v>893.38609811031904</v>
      </c>
      <c r="J154" s="148">
        <v>85.963314453186001</v>
      </c>
      <c r="K154" s="124"/>
      <c r="L154" s="111">
        <v>0</v>
      </c>
      <c r="M154" s="111">
        <v>893.38609811031904</v>
      </c>
      <c r="N154" s="32"/>
      <c r="O154" s="104"/>
    </row>
    <row r="155" spans="1:19" s="194" customFormat="1" ht="17.100000000000001" customHeight="1" x14ac:dyDescent="0.25">
      <c r="A155" s="212">
        <v>171</v>
      </c>
      <c r="B155" s="125">
        <v>171</v>
      </c>
      <c r="C155" s="126" t="s">
        <v>2</v>
      </c>
      <c r="D155" s="86" t="s">
        <v>91</v>
      </c>
      <c r="E155" s="111">
        <v>7700.9539828485013</v>
      </c>
      <c r="F155" s="111">
        <v>7700.9539833528388</v>
      </c>
      <c r="G155" s="143">
        <v>6.5490297629366978E-9</v>
      </c>
      <c r="H155" s="111">
        <v>4849.2328897885354</v>
      </c>
      <c r="I155" s="111">
        <v>4849.232889160181</v>
      </c>
      <c r="J155" s="148">
        <v>62.969249000094962</v>
      </c>
      <c r="K155" s="124"/>
      <c r="L155" s="111">
        <v>4849.232889160181</v>
      </c>
      <c r="M155" s="111">
        <v>0</v>
      </c>
      <c r="N155" s="32"/>
      <c r="O155" s="104"/>
    </row>
    <row r="156" spans="1:19" s="194" customFormat="1" ht="17.100000000000001" customHeight="1" x14ac:dyDescent="0.25">
      <c r="A156" s="212">
        <v>176</v>
      </c>
      <c r="B156" s="125">
        <v>176</v>
      </c>
      <c r="C156" s="126" t="s">
        <v>12</v>
      </c>
      <c r="D156" s="86" t="s">
        <v>539</v>
      </c>
      <c r="E156" s="111">
        <v>780.71400000000006</v>
      </c>
      <c r="F156" s="111">
        <v>780.71400000000006</v>
      </c>
      <c r="G156" s="143">
        <v>0</v>
      </c>
      <c r="H156" s="111">
        <v>780.71400000000006</v>
      </c>
      <c r="I156" s="111">
        <v>440.39121094016406</v>
      </c>
      <c r="J156" s="148">
        <v>56.408775933333331</v>
      </c>
      <c r="K156" s="124"/>
      <c r="L156" s="111">
        <v>0</v>
      </c>
      <c r="M156" s="111">
        <v>440.39121094016406</v>
      </c>
      <c r="N156" s="32"/>
      <c r="O156" s="104"/>
    </row>
    <row r="157" spans="1:19" s="194" customFormat="1" ht="17.100000000000001" customHeight="1" x14ac:dyDescent="0.25">
      <c r="A157" s="212">
        <v>177</v>
      </c>
      <c r="B157" s="125">
        <v>177</v>
      </c>
      <c r="C157" s="126" t="s">
        <v>12</v>
      </c>
      <c r="D157" s="46" t="s">
        <v>595</v>
      </c>
      <c r="E157" s="111">
        <v>16.073717076232558</v>
      </c>
      <c r="F157" s="111">
        <v>16.073717076232558</v>
      </c>
      <c r="G157" s="143">
        <v>0</v>
      </c>
      <c r="H157" s="111">
        <v>16.073717076232558</v>
      </c>
      <c r="I157" s="111">
        <v>10.447917726543</v>
      </c>
      <c r="J157" s="148">
        <v>65.000010122063429</v>
      </c>
      <c r="K157" s="124"/>
      <c r="L157" s="111">
        <v>0</v>
      </c>
      <c r="M157" s="111">
        <v>10.447917726543</v>
      </c>
      <c r="N157" s="32"/>
      <c r="O157" s="104"/>
    </row>
    <row r="158" spans="1:19" s="194" customFormat="1" ht="17.100000000000001" customHeight="1" x14ac:dyDescent="0.25">
      <c r="A158" s="212">
        <v>181</v>
      </c>
      <c r="B158" s="125">
        <v>181</v>
      </c>
      <c r="C158" s="126" t="s">
        <v>50</v>
      </c>
      <c r="D158" s="86" t="s">
        <v>1969</v>
      </c>
      <c r="E158" s="111">
        <v>9155.4627057936978</v>
      </c>
      <c r="F158" s="111">
        <v>8386.9178119179305</v>
      </c>
      <c r="G158" s="143">
        <v>-8.3943861558129811</v>
      </c>
      <c r="H158" s="111">
        <v>7872.9464223983023</v>
      </c>
      <c r="I158" s="111">
        <v>7581.0237654636876</v>
      </c>
      <c r="J158" s="148">
        <v>90.391058258505225</v>
      </c>
      <c r="K158" s="124"/>
      <c r="L158" s="111">
        <v>0</v>
      </c>
      <c r="M158" s="111">
        <v>7581.0237654636876</v>
      </c>
      <c r="N158" s="32"/>
      <c r="O158" s="104"/>
    </row>
    <row r="159" spans="1:19" s="194" customFormat="1" ht="17.100000000000001" customHeight="1" x14ac:dyDescent="0.25">
      <c r="A159" s="212">
        <v>182</v>
      </c>
      <c r="B159" s="135">
        <v>182</v>
      </c>
      <c r="C159" s="142" t="s">
        <v>50</v>
      </c>
      <c r="D159" s="136" t="s">
        <v>92</v>
      </c>
      <c r="E159" s="133">
        <v>415.73020500000007</v>
      </c>
      <c r="F159" s="133">
        <v>415.73020500000001</v>
      </c>
      <c r="G159" s="144">
        <v>0</v>
      </c>
      <c r="H159" s="133">
        <v>415.73020500000001</v>
      </c>
      <c r="I159" s="133">
        <v>192.00171357807002</v>
      </c>
      <c r="J159" s="149">
        <v>46.184210641627551</v>
      </c>
      <c r="K159" s="134"/>
      <c r="L159" s="133">
        <v>0</v>
      </c>
      <c r="M159" s="133">
        <v>192.00171357807002</v>
      </c>
      <c r="N159" s="32"/>
      <c r="O159" s="104"/>
    </row>
    <row r="160" spans="1:19" s="194" customFormat="1" ht="17.100000000000001" customHeight="1" x14ac:dyDescent="0.25">
      <c r="A160" s="212">
        <v>183</v>
      </c>
      <c r="B160" s="125">
        <v>183</v>
      </c>
      <c r="C160" s="126" t="s">
        <v>50</v>
      </c>
      <c r="D160" s="46" t="s">
        <v>596</v>
      </c>
      <c r="E160" s="111">
        <v>74.883484500000009</v>
      </c>
      <c r="F160" s="111">
        <v>74.883484500000009</v>
      </c>
      <c r="G160" s="143">
        <v>0</v>
      </c>
      <c r="H160" s="111">
        <v>74.883484500000009</v>
      </c>
      <c r="I160" s="111">
        <v>37.441742250000004</v>
      </c>
      <c r="J160" s="148">
        <v>50</v>
      </c>
      <c r="K160" s="124"/>
      <c r="L160" s="111">
        <v>0</v>
      </c>
      <c r="M160" s="111">
        <v>37.441742250000004</v>
      </c>
      <c r="N160" s="32"/>
      <c r="O160" s="104"/>
    </row>
    <row r="161" spans="1:15" s="194" customFormat="1" ht="17.100000000000001" customHeight="1" x14ac:dyDescent="0.25">
      <c r="A161" s="212">
        <v>185</v>
      </c>
      <c r="B161" s="125">
        <v>185</v>
      </c>
      <c r="C161" s="126" t="s">
        <v>16</v>
      </c>
      <c r="D161" s="46" t="s">
        <v>1912</v>
      </c>
      <c r="E161" s="111">
        <v>394.48177230000005</v>
      </c>
      <c r="F161" s="111">
        <v>394.48177230000005</v>
      </c>
      <c r="G161" s="143">
        <v>0</v>
      </c>
      <c r="H161" s="111">
        <v>94.605127079534896</v>
      </c>
      <c r="I161" s="111">
        <v>94.605127079534881</v>
      </c>
      <c r="J161" s="148">
        <v>23.982128889744615</v>
      </c>
      <c r="K161" s="124"/>
      <c r="L161" s="111">
        <v>16.128292280171895</v>
      </c>
      <c r="M161" s="111">
        <v>78.47683479936299</v>
      </c>
      <c r="N161" s="32"/>
      <c r="O161" s="104"/>
    </row>
    <row r="162" spans="1:15" s="194" customFormat="1" ht="17.100000000000001" customHeight="1" x14ac:dyDescent="0.25">
      <c r="A162" s="212">
        <v>188</v>
      </c>
      <c r="B162" s="125">
        <v>188</v>
      </c>
      <c r="C162" s="126" t="s">
        <v>16</v>
      </c>
      <c r="D162" s="86" t="s">
        <v>93</v>
      </c>
      <c r="E162" s="111">
        <v>3694.6615125773028</v>
      </c>
      <c r="F162" s="111">
        <v>3694.6615125773028</v>
      </c>
      <c r="G162" s="143">
        <v>0</v>
      </c>
      <c r="H162" s="111">
        <v>2207.533998393465</v>
      </c>
      <c r="I162" s="111">
        <v>2207.533998393465</v>
      </c>
      <c r="J162" s="148">
        <v>59.74928937004421</v>
      </c>
      <c r="K162" s="124"/>
      <c r="L162" s="111">
        <v>596.98249488846614</v>
      </c>
      <c r="M162" s="111">
        <v>1610.5515035049989</v>
      </c>
      <c r="N162" s="32"/>
      <c r="O162" s="104"/>
    </row>
    <row r="163" spans="1:15" s="194" customFormat="1" ht="17.100000000000001" customHeight="1" x14ac:dyDescent="0.25">
      <c r="A163" s="212">
        <v>189</v>
      </c>
      <c r="B163" s="125">
        <v>189</v>
      </c>
      <c r="C163" s="126" t="s">
        <v>16</v>
      </c>
      <c r="D163" s="86" t="s">
        <v>1970</v>
      </c>
      <c r="E163" s="111">
        <v>259.18403610000001</v>
      </c>
      <c r="F163" s="111">
        <v>208.77584471930231</v>
      </c>
      <c r="G163" s="143">
        <v>-19.448802533983581</v>
      </c>
      <c r="H163" s="111">
        <v>208.77584471930231</v>
      </c>
      <c r="I163" s="111">
        <v>175.19207274386403</v>
      </c>
      <c r="J163" s="148">
        <v>83.913957086083684</v>
      </c>
      <c r="K163" s="124"/>
      <c r="L163" s="111">
        <v>0</v>
      </c>
      <c r="M163" s="111">
        <v>175.19207274386403</v>
      </c>
      <c r="N163" s="32"/>
      <c r="O163" s="104"/>
    </row>
    <row r="164" spans="1:15" s="194" customFormat="1" ht="17.100000000000001" customHeight="1" x14ac:dyDescent="0.25">
      <c r="A164" s="212">
        <v>190</v>
      </c>
      <c r="B164" s="125">
        <v>190</v>
      </c>
      <c r="C164" s="126" t="s">
        <v>508</v>
      </c>
      <c r="D164" s="86" t="s">
        <v>94</v>
      </c>
      <c r="E164" s="111">
        <v>912.47341023299998</v>
      </c>
      <c r="F164" s="111">
        <v>912.47341023299998</v>
      </c>
      <c r="G164" s="143">
        <v>0</v>
      </c>
      <c r="H164" s="111">
        <v>453.69675651530235</v>
      </c>
      <c r="I164" s="111">
        <v>453.69675651530235</v>
      </c>
      <c r="J164" s="148">
        <v>49.721641357138388</v>
      </c>
      <c r="K164" s="124"/>
      <c r="L164" s="111">
        <v>13.773227872792333</v>
      </c>
      <c r="M164" s="111">
        <v>439.92352864251001</v>
      </c>
      <c r="N164" s="32"/>
      <c r="O164" s="104"/>
    </row>
    <row r="165" spans="1:15" s="194" customFormat="1" ht="17.100000000000001" customHeight="1" x14ac:dyDescent="0.25">
      <c r="A165" s="212">
        <v>191</v>
      </c>
      <c r="B165" s="125">
        <v>191</v>
      </c>
      <c r="C165" s="126" t="s">
        <v>16</v>
      </c>
      <c r="D165" s="86" t="s">
        <v>1971</v>
      </c>
      <c r="E165" s="111">
        <v>100.65095007000001</v>
      </c>
      <c r="F165" s="111">
        <v>71.227114374465131</v>
      </c>
      <c r="G165" s="143">
        <v>-29.233539946787772</v>
      </c>
      <c r="H165" s="111">
        <v>71.227114374465131</v>
      </c>
      <c r="I165" s="111">
        <v>53.373018027680999</v>
      </c>
      <c r="J165" s="148">
        <v>74.933567780214872</v>
      </c>
      <c r="K165" s="124"/>
      <c r="L165" s="111">
        <v>0</v>
      </c>
      <c r="M165" s="111">
        <v>53.373018027680999</v>
      </c>
      <c r="N165" s="32"/>
      <c r="O165" s="104"/>
    </row>
    <row r="166" spans="1:15" s="194" customFormat="1" ht="17.100000000000001" customHeight="1" x14ac:dyDescent="0.25">
      <c r="A166" s="212">
        <v>192</v>
      </c>
      <c r="B166" s="125">
        <v>192</v>
      </c>
      <c r="C166" s="126" t="s">
        <v>508</v>
      </c>
      <c r="D166" s="86" t="s">
        <v>95</v>
      </c>
      <c r="E166" s="111">
        <v>824.86151569569768</v>
      </c>
      <c r="F166" s="111">
        <v>824.86151569569768</v>
      </c>
      <c r="G166" s="143">
        <v>0</v>
      </c>
      <c r="H166" s="111">
        <v>389.43306431930233</v>
      </c>
      <c r="I166" s="111">
        <v>389.43306431930233</v>
      </c>
      <c r="J166" s="148">
        <v>47.211932780116435</v>
      </c>
      <c r="K166" s="124"/>
      <c r="L166" s="111">
        <v>119.2859169338023</v>
      </c>
      <c r="M166" s="111">
        <v>270.14714738550003</v>
      </c>
      <c r="N166" s="32"/>
      <c r="O166" s="104"/>
    </row>
    <row r="167" spans="1:15" s="194" customFormat="1" ht="17.100000000000001" customHeight="1" x14ac:dyDescent="0.25">
      <c r="A167" s="212">
        <v>193</v>
      </c>
      <c r="B167" s="125">
        <v>193</v>
      </c>
      <c r="C167" s="126" t="s">
        <v>508</v>
      </c>
      <c r="D167" s="86" t="s">
        <v>96</v>
      </c>
      <c r="E167" s="111">
        <v>49.531254256180333</v>
      </c>
      <c r="F167" s="111">
        <v>49.531254884534881</v>
      </c>
      <c r="G167" s="143">
        <v>1.2686021335639452E-6</v>
      </c>
      <c r="H167" s="111">
        <v>49.531254884534881</v>
      </c>
      <c r="I167" s="111">
        <v>49.531254884534889</v>
      </c>
      <c r="J167" s="148">
        <v>100.00000000000003</v>
      </c>
      <c r="K167" s="124"/>
      <c r="L167" s="111">
        <v>14.859377777645879</v>
      </c>
      <c r="M167" s="111">
        <v>34.671877106889006</v>
      </c>
      <c r="N167" s="32"/>
      <c r="O167" s="104"/>
    </row>
    <row r="168" spans="1:15" s="194" customFormat="1" ht="17.100000000000001" customHeight="1" x14ac:dyDescent="0.25">
      <c r="A168" s="212">
        <v>194</v>
      </c>
      <c r="B168" s="125">
        <v>194</v>
      </c>
      <c r="C168" s="126" t="s">
        <v>508</v>
      </c>
      <c r="D168" s="86" t="s">
        <v>1972</v>
      </c>
      <c r="E168" s="111">
        <v>891.31515000000024</v>
      </c>
      <c r="F168" s="111">
        <v>891.31515000000002</v>
      </c>
      <c r="G168" s="143">
        <v>0</v>
      </c>
      <c r="H168" s="111">
        <v>891.31515000000002</v>
      </c>
      <c r="I168" s="111">
        <v>891.31515000000013</v>
      </c>
      <c r="J168" s="148">
        <v>100.00000000000003</v>
      </c>
      <c r="K168" s="124"/>
      <c r="L168" s="111">
        <v>465.95323240177805</v>
      </c>
      <c r="M168" s="111">
        <v>425.36191759822202</v>
      </c>
      <c r="N168" s="32"/>
      <c r="O168" s="104"/>
    </row>
    <row r="169" spans="1:15" s="194" customFormat="1" ht="17.100000000000001" customHeight="1" x14ac:dyDescent="0.25">
      <c r="A169" s="212">
        <v>195</v>
      </c>
      <c r="B169" s="125">
        <v>195</v>
      </c>
      <c r="C169" s="126" t="s">
        <v>16</v>
      </c>
      <c r="D169" s="86" t="s">
        <v>1913</v>
      </c>
      <c r="E169" s="111">
        <v>1908.7992644042326</v>
      </c>
      <c r="F169" s="111">
        <v>1908.7992644042326</v>
      </c>
      <c r="G169" s="143">
        <v>0</v>
      </c>
      <c r="H169" s="111">
        <v>1002.4170634758373</v>
      </c>
      <c r="I169" s="111">
        <v>1002.4170634758373</v>
      </c>
      <c r="J169" s="148">
        <v>52.515583077234055</v>
      </c>
      <c r="K169" s="124"/>
      <c r="L169" s="111">
        <v>71.857252771357366</v>
      </c>
      <c r="M169" s="111">
        <v>930.5598107044799</v>
      </c>
      <c r="N169" s="32"/>
      <c r="O169" s="104"/>
    </row>
    <row r="170" spans="1:15" s="194" customFormat="1" ht="17.100000000000001" customHeight="1" x14ac:dyDescent="0.25">
      <c r="A170" s="212">
        <v>197</v>
      </c>
      <c r="B170" s="125">
        <v>197</v>
      </c>
      <c r="C170" s="126" t="s">
        <v>508</v>
      </c>
      <c r="D170" s="86" t="s">
        <v>97</v>
      </c>
      <c r="E170" s="111">
        <v>207.09081659190986</v>
      </c>
      <c r="F170" s="111">
        <v>207.09081678206977</v>
      </c>
      <c r="G170" s="143">
        <v>9.1824418291253096E-8</v>
      </c>
      <c r="H170" s="111">
        <v>207.09081678206977</v>
      </c>
      <c r="I170" s="111">
        <v>147.63994935960602</v>
      </c>
      <c r="J170" s="148">
        <v>71.292369045496429</v>
      </c>
      <c r="K170" s="124"/>
      <c r="L170" s="111">
        <v>0</v>
      </c>
      <c r="M170" s="111">
        <v>147.63994935960602</v>
      </c>
      <c r="N170" s="32"/>
      <c r="O170" s="104"/>
    </row>
    <row r="171" spans="1:15" s="194" customFormat="1" ht="17.100000000000001" customHeight="1" x14ac:dyDescent="0.25">
      <c r="A171" s="212">
        <v>198</v>
      </c>
      <c r="B171" s="125">
        <v>198</v>
      </c>
      <c r="C171" s="126" t="s">
        <v>16</v>
      </c>
      <c r="D171" s="86" t="s">
        <v>1914</v>
      </c>
      <c r="E171" s="111">
        <v>695.68123350000008</v>
      </c>
      <c r="F171" s="111">
        <v>695.68123350000008</v>
      </c>
      <c r="G171" s="143">
        <v>0</v>
      </c>
      <c r="H171" s="111">
        <v>85.006703361697674</v>
      </c>
      <c r="I171" s="111">
        <v>85.006703361697674</v>
      </c>
      <c r="J171" s="148">
        <v>12.219203173560619</v>
      </c>
      <c r="K171" s="124"/>
      <c r="L171" s="111">
        <v>16.089358999963686</v>
      </c>
      <c r="M171" s="111">
        <v>68.917344361733996</v>
      </c>
      <c r="N171" s="32"/>
      <c r="O171" s="104"/>
    </row>
    <row r="172" spans="1:15" s="194" customFormat="1" ht="17.100000000000001" customHeight="1" x14ac:dyDescent="0.25">
      <c r="A172" s="212">
        <v>199</v>
      </c>
      <c r="B172" s="125">
        <v>199</v>
      </c>
      <c r="C172" s="126" t="s">
        <v>16</v>
      </c>
      <c r="D172" s="86" t="s">
        <v>519</v>
      </c>
      <c r="E172" s="111">
        <v>201.65974018859018</v>
      </c>
      <c r="F172" s="111">
        <v>201.65974050276745</v>
      </c>
      <c r="G172" s="143">
        <v>1.5579573187096685E-7</v>
      </c>
      <c r="H172" s="111">
        <v>201.65974050276745</v>
      </c>
      <c r="I172" s="111">
        <v>132.13520093142603</v>
      </c>
      <c r="J172" s="148">
        <v>65.523837629659496</v>
      </c>
      <c r="K172" s="124"/>
      <c r="L172" s="111">
        <v>0</v>
      </c>
      <c r="M172" s="111">
        <v>132.13520093142603</v>
      </c>
      <c r="N172" s="32"/>
      <c r="O172" s="104"/>
    </row>
    <row r="173" spans="1:15" s="194" customFormat="1" ht="17.100000000000001" customHeight="1" x14ac:dyDescent="0.25">
      <c r="A173" s="212">
        <v>200</v>
      </c>
      <c r="B173" s="125">
        <v>200</v>
      </c>
      <c r="C173" s="126" t="s">
        <v>63</v>
      </c>
      <c r="D173" s="86" t="s">
        <v>1973</v>
      </c>
      <c r="E173" s="111">
        <v>949.45231920000015</v>
      </c>
      <c r="F173" s="111">
        <v>971.19305764083731</v>
      </c>
      <c r="G173" s="143">
        <v>2.2898188778090116</v>
      </c>
      <c r="H173" s="111">
        <v>971.19305764083731</v>
      </c>
      <c r="I173" s="111">
        <v>971.19305764083731</v>
      </c>
      <c r="J173" s="148">
        <v>100</v>
      </c>
      <c r="K173" s="124"/>
      <c r="L173" s="111">
        <v>226.59200176189321</v>
      </c>
      <c r="M173" s="111">
        <v>744.60105587894407</v>
      </c>
      <c r="N173" s="32"/>
      <c r="O173" s="104"/>
    </row>
    <row r="174" spans="1:15" s="194" customFormat="1" ht="17.100000000000001" customHeight="1" x14ac:dyDescent="0.25">
      <c r="A174" s="212">
        <v>201</v>
      </c>
      <c r="B174" s="125">
        <v>201</v>
      </c>
      <c r="C174" s="126" t="s">
        <v>63</v>
      </c>
      <c r="D174" s="86" t="s">
        <v>597</v>
      </c>
      <c r="E174" s="111">
        <v>1480.1556726000001</v>
      </c>
      <c r="F174" s="111">
        <v>1480.1556726000001</v>
      </c>
      <c r="G174" s="143">
        <v>0</v>
      </c>
      <c r="H174" s="111">
        <v>409.61117645493027</v>
      </c>
      <c r="I174" s="111">
        <v>409.61117645493027</v>
      </c>
      <c r="J174" s="148">
        <v>27.673520024783521</v>
      </c>
      <c r="K174" s="124"/>
      <c r="L174" s="111">
        <v>136.5489231467343</v>
      </c>
      <c r="M174" s="111">
        <v>273.06225330819598</v>
      </c>
      <c r="N174" s="32"/>
      <c r="O174" s="104"/>
    </row>
    <row r="175" spans="1:15" s="194" customFormat="1" ht="17.100000000000001" customHeight="1" x14ac:dyDescent="0.25">
      <c r="A175" s="212">
        <v>202</v>
      </c>
      <c r="B175" s="125">
        <v>202</v>
      </c>
      <c r="C175" s="126" t="s">
        <v>63</v>
      </c>
      <c r="D175" s="86" t="s">
        <v>540</v>
      </c>
      <c r="E175" s="111">
        <v>2089.4118662999999</v>
      </c>
      <c r="F175" s="111">
        <v>2089.4118662999999</v>
      </c>
      <c r="G175" s="143">
        <v>0</v>
      </c>
      <c r="H175" s="111">
        <v>1107.8150149038372</v>
      </c>
      <c r="I175" s="111">
        <v>1107.8150149038372</v>
      </c>
      <c r="J175" s="148">
        <v>53.020423247887116</v>
      </c>
      <c r="K175" s="124"/>
      <c r="L175" s="111">
        <v>235.13986954259821</v>
      </c>
      <c r="M175" s="111">
        <v>872.67514536123906</v>
      </c>
      <c r="N175" s="32"/>
      <c r="O175" s="104"/>
    </row>
    <row r="176" spans="1:15" s="194" customFormat="1" ht="17.100000000000001" customHeight="1" x14ac:dyDescent="0.25">
      <c r="A176" s="212">
        <v>203</v>
      </c>
      <c r="B176" s="125">
        <v>203</v>
      </c>
      <c r="C176" s="126" t="s">
        <v>63</v>
      </c>
      <c r="D176" s="86" t="s">
        <v>598</v>
      </c>
      <c r="E176" s="111">
        <v>479.74768582246509</v>
      </c>
      <c r="F176" s="111">
        <v>479.7476858224652</v>
      </c>
      <c r="G176" s="143">
        <v>0</v>
      </c>
      <c r="H176" s="111">
        <v>479.7476858224652</v>
      </c>
      <c r="I176" s="111">
        <v>272.77205488797</v>
      </c>
      <c r="J176" s="148">
        <v>56.857398784600221</v>
      </c>
      <c r="K176" s="124"/>
      <c r="L176" s="111">
        <v>0</v>
      </c>
      <c r="M176" s="111">
        <v>272.77205488797</v>
      </c>
      <c r="N176" s="32"/>
      <c r="O176" s="104"/>
    </row>
    <row r="177" spans="1:19" s="194" customFormat="1" ht="17.100000000000001" customHeight="1" x14ac:dyDescent="0.25">
      <c r="A177" s="212">
        <v>204</v>
      </c>
      <c r="B177" s="125">
        <v>204</v>
      </c>
      <c r="C177" s="126" t="s">
        <v>63</v>
      </c>
      <c r="D177" s="86" t="s">
        <v>520</v>
      </c>
      <c r="E177" s="111">
        <v>1528.8071666999999</v>
      </c>
      <c r="F177" s="111">
        <v>1528.8071666999999</v>
      </c>
      <c r="G177" s="143">
        <v>0</v>
      </c>
      <c r="H177" s="111">
        <v>1189.2538159472326</v>
      </c>
      <c r="I177" s="111">
        <v>1189.2538159472326</v>
      </c>
      <c r="J177" s="148">
        <v>77.789654696235573</v>
      </c>
      <c r="K177" s="124"/>
      <c r="L177" s="111">
        <v>177.25334900804549</v>
      </c>
      <c r="M177" s="111">
        <v>1012.000466939187</v>
      </c>
      <c r="N177" s="32"/>
      <c r="O177" s="104"/>
    </row>
    <row r="178" spans="1:19" s="194" customFormat="1" ht="17.100000000000001" customHeight="1" x14ac:dyDescent="0.25">
      <c r="A178" s="212">
        <v>205</v>
      </c>
      <c r="B178" s="125">
        <v>205</v>
      </c>
      <c r="C178" s="126" t="s">
        <v>45</v>
      </c>
      <c r="D178" s="86" t="s">
        <v>521</v>
      </c>
      <c r="E178" s="111">
        <v>1515.9388656249303</v>
      </c>
      <c r="F178" s="111">
        <v>1515.9388656249303</v>
      </c>
      <c r="G178" s="143">
        <v>0</v>
      </c>
      <c r="H178" s="111">
        <v>1515.9388656249303</v>
      </c>
      <c r="I178" s="111">
        <v>1027.139147030502</v>
      </c>
      <c r="J178" s="148">
        <v>67.755974223081523</v>
      </c>
      <c r="K178" s="124"/>
      <c r="L178" s="111">
        <v>0</v>
      </c>
      <c r="M178" s="111">
        <v>1027.139147030502</v>
      </c>
      <c r="N178" s="32"/>
      <c r="O178" s="104"/>
    </row>
    <row r="179" spans="1:19" s="194" customFormat="1" ht="17.100000000000001" customHeight="1" x14ac:dyDescent="0.25">
      <c r="A179" s="212">
        <v>206</v>
      </c>
      <c r="B179" s="125">
        <v>206</v>
      </c>
      <c r="C179" s="126" t="s">
        <v>16</v>
      </c>
      <c r="D179" s="86" t="s">
        <v>522</v>
      </c>
      <c r="E179" s="111">
        <v>548.29503873023248</v>
      </c>
      <c r="F179" s="111">
        <v>548.29503873023248</v>
      </c>
      <c r="G179" s="143">
        <v>0</v>
      </c>
      <c r="H179" s="111">
        <v>548.29503873023248</v>
      </c>
      <c r="I179" s="111">
        <v>328.97702082639898</v>
      </c>
      <c r="J179" s="148">
        <v>59.999999560138185</v>
      </c>
      <c r="K179" s="124"/>
      <c r="L179" s="111">
        <v>0</v>
      </c>
      <c r="M179" s="111">
        <v>328.97702082639898</v>
      </c>
      <c r="N179" s="32"/>
      <c r="O179" s="104"/>
    </row>
    <row r="180" spans="1:19" s="194" customFormat="1" ht="17.100000000000001" customHeight="1" x14ac:dyDescent="0.25">
      <c r="A180" s="212">
        <v>207</v>
      </c>
      <c r="B180" s="125">
        <v>207</v>
      </c>
      <c r="C180" s="126" t="s">
        <v>16</v>
      </c>
      <c r="D180" s="86" t="s">
        <v>1974</v>
      </c>
      <c r="E180" s="111">
        <v>981.70140251700013</v>
      </c>
      <c r="F180" s="111">
        <v>623.75475572606979</v>
      </c>
      <c r="G180" s="143">
        <v>-36.461865682699965</v>
      </c>
      <c r="H180" s="111">
        <v>623.75475572606979</v>
      </c>
      <c r="I180" s="111">
        <v>447.01464213228905</v>
      </c>
      <c r="J180" s="148">
        <v>71.665127684990594</v>
      </c>
      <c r="K180" s="124"/>
      <c r="L180" s="111">
        <v>0</v>
      </c>
      <c r="M180" s="111">
        <v>447.01464213228905</v>
      </c>
      <c r="N180" s="32"/>
      <c r="O180" s="104"/>
    </row>
    <row r="181" spans="1:19" s="194" customFormat="1" ht="17.100000000000001" customHeight="1" x14ac:dyDescent="0.25">
      <c r="A181" s="212">
        <v>208</v>
      </c>
      <c r="B181" s="125">
        <v>208</v>
      </c>
      <c r="C181" s="126" t="s">
        <v>16</v>
      </c>
      <c r="D181" s="86" t="s">
        <v>523</v>
      </c>
      <c r="E181" s="111">
        <v>122.19195534150002</v>
      </c>
      <c r="F181" s="111">
        <v>122.19195584583721</v>
      </c>
      <c r="G181" s="143">
        <v>4.1274172701832867E-7</v>
      </c>
      <c r="H181" s="111">
        <v>122.19195584583721</v>
      </c>
      <c r="I181" s="111">
        <v>89.607437603804954</v>
      </c>
      <c r="J181" s="148">
        <v>73.333336047798156</v>
      </c>
      <c r="K181" s="124"/>
      <c r="L181" s="111">
        <v>0</v>
      </c>
      <c r="M181" s="111">
        <v>89.607437603804954</v>
      </c>
      <c r="N181" s="32"/>
      <c r="O181" s="104"/>
    </row>
    <row r="182" spans="1:19" s="194" customFormat="1" ht="17.100000000000001" customHeight="1" x14ac:dyDescent="0.25">
      <c r="A182" s="212">
        <v>209</v>
      </c>
      <c r="B182" s="125">
        <v>209</v>
      </c>
      <c r="C182" s="126" t="s">
        <v>508</v>
      </c>
      <c r="D182" s="86" t="s">
        <v>1975</v>
      </c>
      <c r="E182" s="111">
        <v>1730.4665168457675</v>
      </c>
      <c r="F182" s="111">
        <v>1730.4665168457675</v>
      </c>
      <c r="G182" s="143">
        <v>0</v>
      </c>
      <c r="H182" s="111">
        <v>1730.4665168457675</v>
      </c>
      <c r="I182" s="111">
        <v>1730.4665168457675</v>
      </c>
      <c r="J182" s="148">
        <v>100</v>
      </c>
      <c r="K182" s="124"/>
      <c r="L182" s="111">
        <v>1305.6923808617234</v>
      </c>
      <c r="M182" s="111">
        <v>424.77413598404399</v>
      </c>
      <c r="N182" s="32"/>
      <c r="O182" s="104"/>
    </row>
    <row r="183" spans="1:19" s="194" customFormat="1" ht="17.100000000000001" customHeight="1" x14ac:dyDescent="0.25">
      <c r="A183" s="43">
        <v>210</v>
      </c>
      <c r="B183" s="125">
        <v>210</v>
      </c>
      <c r="C183" s="126" t="s">
        <v>63</v>
      </c>
      <c r="D183" s="86" t="s">
        <v>1976</v>
      </c>
      <c r="E183" s="111">
        <v>2517.5294001000002</v>
      </c>
      <c r="F183" s="111">
        <v>1798.3939959503025</v>
      </c>
      <c r="G183" s="143">
        <v>-28.5651243684039</v>
      </c>
      <c r="H183" s="111">
        <v>1798.3939959503025</v>
      </c>
      <c r="I183" s="111">
        <v>1294.8265951042617</v>
      </c>
      <c r="J183" s="148">
        <v>71.999050153637384</v>
      </c>
      <c r="K183" s="124"/>
      <c r="L183" s="111">
        <v>0</v>
      </c>
      <c r="M183" s="111">
        <v>1294.8265951042617</v>
      </c>
      <c r="N183" s="32"/>
      <c r="O183" s="104"/>
      <c r="P183" s="33"/>
      <c r="Q183" s="33"/>
      <c r="R183" s="33"/>
      <c r="S183" s="33"/>
    </row>
    <row r="184" spans="1:19" s="33" customFormat="1" ht="17.100000000000001" customHeight="1" x14ac:dyDescent="0.25">
      <c r="A184" s="212">
        <v>211</v>
      </c>
      <c r="B184" s="125">
        <v>211</v>
      </c>
      <c r="C184" s="126" t="s">
        <v>502</v>
      </c>
      <c r="D184" s="46" t="s">
        <v>599</v>
      </c>
      <c r="E184" s="111">
        <v>2758.4837643000005</v>
      </c>
      <c r="F184" s="111">
        <v>2758.4837643000005</v>
      </c>
      <c r="G184" s="143">
        <v>0</v>
      </c>
      <c r="H184" s="111">
        <v>2197.304485421535</v>
      </c>
      <c r="I184" s="111">
        <v>2197.304485421535</v>
      </c>
      <c r="J184" s="148">
        <v>79.656241369219302</v>
      </c>
      <c r="K184" s="124"/>
      <c r="L184" s="111">
        <v>517.72357347688478</v>
      </c>
      <c r="M184" s="111">
        <v>1679.5809119446501</v>
      </c>
      <c r="N184" s="32"/>
      <c r="O184" s="104"/>
      <c r="P184" s="194"/>
      <c r="Q184" s="194"/>
      <c r="R184" s="194"/>
      <c r="S184" s="194"/>
    </row>
    <row r="185" spans="1:19" s="194" customFormat="1" ht="17.100000000000001" customHeight="1" x14ac:dyDescent="0.25">
      <c r="A185" s="212">
        <v>212</v>
      </c>
      <c r="B185" s="125">
        <v>212</v>
      </c>
      <c r="C185" s="126" t="s">
        <v>16</v>
      </c>
      <c r="D185" s="86" t="s">
        <v>1915</v>
      </c>
      <c r="E185" s="111">
        <v>446.13901529999998</v>
      </c>
      <c r="F185" s="111">
        <v>446.13901529999998</v>
      </c>
      <c r="G185" s="143">
        <v>0</v>
      </c>
      <c r="H185" s="111">
        <v>446.13901529999998</v>
      </c>
      <c r="I185" s="111">
        <v>446.13901530000004</v>
      </c>
      <c r="J185" s="148">
        <v>100.00000000000003</v>
      </c>
      <c r="K185" s="124"/>
      <c r="L185" s="111">
        <v>85.950425672858998</v>
      </c>
      <c r="M185" s="111">
        <v>360.18858962714103</v>
      </c>
      <c r="N185" s="32"/>
      <c r="O185" s="104"/>
    </row>
    <row r="186" spans="1:19" s="194" customFormat="1" ht="17.100000000000001" customHeight="1" x14ac:dyDescent="0.25">
      <c r="A186" s="212">
        <v>213</v>
      </c>
      <c r="B186" s="125">
        <v>213</v>
      </c>
      <c r="C186" s="126" t="s">
        <v>16</v>
      </c>
      <c r="D186" s="86" t="s">
        <v>1977</v>
      </c>
      <c r="E186" s="111">
        <v>1520.8819956542327</v>
      </c>
      <c r="F186" s="111">
        <v>1520.8819956542327</v>
      </c>
      <c r="G186" s="143">
        <v>0</v>
      </c>
      <c r="H186" s="111">
        <v>1520.8819956542327</v>
      </c>
      <c r="I186" s="111">
        <v>1520.8819956542325</v>
      </c>
      <c r="J186" s="148">
        <v>99.999999999999986</v>
      </c>
      <c r="K186" s="124"/>
      <c r="L186" s="111">
        <v>1230.4731477621465</v>
      </c>
      <c r="M186" s="111">
        <v>290.40884789208604</v>
      </c>
      <c r="N186" s="32"/>
      <c r="O186" s="104"/>
    </row>
    <row r="187" spans="1:19" s="194" customFormat="1" ht="17.100000000000001" customHeight="1" x14ac:dyDescent="0.25">
      <c r="A187" s="212">
        <v>214</v>
      </c>
      <c r="B187" s="125">
        <v>214</v>
      </c>
      <c r="C187" s="126" t="s">
        <v>508</v>
      </c>
      <c r="D187" s="86" t="s">
        <v>1978</v>
      </c>
      <c r="E187" s="111">
        <v>3136.7973269042327</v>
      </c>
      <c r="F187" s="111">
        <v>3136.7973269042327</v>
      </c>
      <c r="G187" s="143">
        <v>0</v>
      </c>
      <c r="H187" s="111">
        <v>3136.7973269042327</v>
      </c>
      <c r="I187" s="111">
        <v>3136.7973269042327</v>
      </c>
      <c r="J187" s="148">
        <v>100</v>
      </c>
      <c r="K187" s="124"/>
      <c r="L187" s="111">
        <v>2231.7963856587107</v>
      </c>
      <c r="M187" s="111">
        <v>905.00094124552186</v>
      </c>
      <c r="N187" s="32"/>
      <c r="O187" s="104"/>
    </row>
    <row r="188" spans="1:19" s="194" customFormat="1" ht="17.100000000000001" customHeight="1" x14ac:dyDescent="0.25">
      <c r="A188" s="212">
        <v>215</v>
      </c>
      <c r="B188" s="125">
        <v>215</v>
      </c>
      <c r="C188" s="126" t="s">
        <v>502</v>
      </c>
      <c r="D188" s="86" t="s">
        <v>100</v>
      </c>
      <c r="E188" s="111">
        <v>663.59388810000007</v>
      </c>
      <c r="F188" s="111">
        <v>663.59388810000007</v>
      </c>
      <c r="G188" s="143">
        <v>0</v>
      </c>
      <c r="H188" s="111">
        <v>467.58620527683718</v>
      </c>
      <c r="I188" s="111">
        <v>467.58620527683718</v>
      </c>
      <c r="J188" s="148">
        <v>70.462705227082267</v>
      </c>
      <c r="K188" s="124"/>
      <c r="L188" s="111">
        <v>69.928494019954186</v>
      </c>
      <c r="M188" s="111">
        <v>397.65771125688298</v>
      </c>
      <c r="N188" s="32"/>
      <c r="O188" s="104"/>
    </row>
    <row r="189" spans="1:19" s="194" customFormat="1" ht="17.100000000000001" customHeight="1" x14ac:dyDescent="0.25">
      <c r="A189" s="212">
        <v>216</v>
      </c>
      <c r="B189" s="135">
        <v>216</v>
      </c>
      <c r="C189" s="142" t="s">
        <v>506</v>
      </c>
      <c r="D189" s="136" t="s">
        <v>524</v>
      </c>
      <c r="E189" s="133">
        <v>1959.0846759000001</v>
      </c>
      <c r="F189" s="133">
        <v>1959.0846759000001</v>
      </c>
      <c r="G189" s="144">
        <v>0</v>
      </c>
      <c r="H189" s="133">
        <v>1959.0700249040694</v>
      </c>
      <c r="I189" s="133">
        <v>1959.0700249040692</v>
      </c>
      <c r="J189" s="149">
        <v>99.999252150960544</v>
      </c>
      <c r="K189" s="134"/>
      <c r="L189" s="133">
        <v>1789.7399259233782</v>
      </c>
      <c r="M189" s="133">
        <v>169.33009898069102</v>
      </c>
      <c r="N189" s="32"/>
      <c r="O189" s="104"/>
    </row>
    <row r="190" spans="1:19" s="194" customFormat="1" ht="17.100000000000001" customHeight="1" x14ac:dyDescent="0.25">
      <c r="A190" s="212">
        <v>217</v>
      </c>
      <c r="B190" s="125">
        <v>217</v>
      </c>
      <c r="C190" s="126" t="s">
        <v>50</v>
      </c>
      <c r="D190" s="86" t="s">
        <v>101</v>
      </c>
      <c r="E190" s="111">
        <v>2065.4699703000006</v>
      </c>
      <c r="F190" s="111">
        <v>2065.4699703000001</v>
      </c>
      <c r="G190" s="143">
        <v>0</v>
      </c>
      <c r="H190" s="111">
        <v>1951.1516331590697</v>
      </c>
      <c r="I190" s="111">
        <v>1951.15163296891</v>
      </c>
      <c r="J190" s="148">
        <v>94.465262677506473</v>
      </c>
      <c r="K190" s="124"/>
      <c r="L190" s="111">
        <v>1951.15163296891</v>
      </c>
      <c r="M190" s="111">
        <v>0</v>
      </c>
      <c r="N190" s="32"/>
      <c r="O190" s="104"/>
    </row>
    <row r="191" spans="1:19" s="194" customFormat="1" ht="17.100000000000001" customHeight="1" x14ac:dyDescent="0.25">
      <c r="A191" s="212">
        <v>218</v>
      </c>
      <c r="B191" s="125">
        <v>218</v>
      </c>
      <c r="C191" s="126" t="s">
        <v>12</v>
      </c>
      <c r="D191" s="86" t="s">
        <v>525</v>
      </c>
      <c r="E191" s="111">
        <v>509.63876573423255</v>
      </c>
      <c r="F191" s="111">
        <v>509.63876573423255</v>
      </c>
      <c r="G191" s="143">
        <v>0</v>
      </c>
      <c r="H191" s="111">
        <v>509.63876573423255</v>
      </c>
      <c r="I191" s="111">
        <v>371.99623242678598</v>
      </c>
      <c r="J191" s="148">
        <v>72.99213824341912</v>
      </c>
      <c r="K191" s="124"/>
      <c r="L191" s="111">
        <v>0</v>
      </c>
      <c r="M191" s="111">
        <v>371.99623242678598</v>
      </c>
      <c r="N191" s="32"/>
      <c r="O191" s="104"/>
    </row>
    <row r="192" spans="1:19" s="194" customFormat="1" ht="17.100000000000001" customHeight="1" x14ac:dyDescent="0.25">
      <c r="A192" s="212">
        <v>219</v>
      </c>
      <c r="B192" s="125">
        <v>219</v>
      </c>
      <c r="C192" s="126" t="s">
        <v>502</v>
      </c>
      <c r="D192" s="86" t="s">
        <v>1979</v>
      </c>
      <c r="E192" s="111">
        <v>1647.1113615000002</v>
      </c>
      <c r="F192" s="111">
        <v>553.55028490223253</v>
      </c>
      <c r="G192" s="143">
        <v>-66.392661853894168</v>
      </c>
      <c r="H192" s="111">
        <v>553.55028490223253</v>
      </c>
      <c r="I192" s="111">
        <v>470.51774030084999</v>
      </c>
      <c r="J192" s="148">
        <v>84.999999662894638</v>
      </c>
      <c r="K192" s="124"/>
      <c r="L192" s="111">
        <v>0</v>
      </c>
      <c r="M192" s="111">
        <v>470.51774030084999</v>
      </c>
      <c r="N192" s="32"/>
      <c r="O192" s="104"/>
    </row>
    <row r="193" spans="1:19" s="194" customFormat="1" ht="17.100000000000001" customHeight="1" x14ac:dyDescent="0.25">
      <c r="A193" s="212">
        <v>222</v>
      </c>
      <c r="B193" s="125">
        <v>222</v>
      </c>
      <c r="C193" s="126" t="s">
        <v>401</v>
      </c>
      <c r="D193" s="86" t="s">
        <v>1980</v>
      </c>
      <c r="E193" s="111">
        <v>13782.399658500002</v>
      </c>
      <c r="F193" s="111">
        <v>13782.3996585</v>
      </c>
      <c r="G193" s="143">
        <v>0</v>
      </c>
      <c r="H193" s="111">
        <v>12768.335384104837</v>
      </c>
      <c r="I193" s="111">
        <v>12768.335384104839</v>
      </c>
      <c r="J193" s="148">
        <v>92.64232427210338</v>
      </c>
      <c r="K193" s="124"/>
      <c r="L193" s="111">
        <v>25.912423714978186</v>
      </c>
      <c r="M193" s="111">
        <v>12742.42296038986</v>
      </c>
      <c r="N193" s="32"/>
      <c r="O193" s="104"/>
    </row>
    <row r="194" spans="1:19" s="194" customFormat="1" ht="17.100000000000001" customHeight="1" x14ac:dyDescent="0.25">
      <c r="A194" s="212">
        <v>223</v>
      </c>
      <c r="B194" s="125">
        <v>223</v>
      </c>
      <c r="C194" s="126" t="s">
        <v>12</v>
      </c>
      <c r="D194" s="86" t="s">
        <v>1981</v>
      </c>
      <c r="E194" s="111">
        <v>102.65117880031968</v>
      </c>
      <c r="F194" s="111">
        <v>56.353979085697681</v>
      </c>
      <c r="G194" s="143">
        <v>-45.101478868236654</v>
      </c>
      <c r="H194" s="111">
        <v>56.353979085697681</v>
      </c>
      <c r="I194" s="111">
        <v>45.988655607840002</v>
      </c>
      <c r="J194" s="148">
        <v>81.6067584826706</v>
      </c>
      <c r="K194" s="124"/>
      <c r="L194" s="111">
        <v>0</v>
      </c>
      <c r="M194" s="111">
        <v>45.988655607840002</v>
      </c>
      <c r="N194" s="32"/>
      <c r="O194" s="104"/>
    </row>
    <row r="195" spans="1:19" s="194" customFormat="1" ht="17.100000000000001" customHeight="1" x14ac:dyDescent="0.25">
      <c r="A195" s="212">
        <v>225</v>
      </c>
      <c r="B195" s="125">
        <v>225</v>
      </c>
      <c r="C195" s="126" t="s">
        <v>12</v>
      </c>
      <c r="D195" s="86" t="s">
        <v>105</v>
      </c>
      <c r="E195" s="111">
        <v>16.121236422590165</v>
      </c>
      <c r="F195" s="111">
        <v>16.121236736767443</v>
      </c>
      <c r="G195" s="143">
        <v>1.9488410885060148E-6</v>
      </c>
      <c r="H195" s="111">
        <v>16.121236736767443</v>
      </c>
      <c r="I195" s="111">
        <v>12.09092942871</v>
      </c>
      <c r="J195" s="148">
        <v>75.000011637658133</v>
      </c>
      <c r="K195" s="124"/>
      <c r="L195" s="111">
        <v>0</v>
      </c>
      <c r="M195" s="111">
        <v>12.09092942871</v>
      </c>
      <c r="N195" s="32"/>
      <c r="O195" s="104"/>
    </row>
    <row r="196" spans="1:19" s="194" customFormat="1" ht="17.100000000000001" customHeight="1" x14ac:dyDescent="0.25">
      <c r="A196" s="212">
        <v>226</v>
      </c>
      <c r="B196" s="125">
        <v>226</v>
      </c>
      <c r="C196" s="126" t="s">
        <v>4</v>
      </c>
      <c r="D196" s="46" t="s">
        <v>600</v>
      </c>
      <c r="E196" s="111">
        <v>330.05256873600007</v>
      </c>
      <c r="F196" s="111">
        <v>330.05256873600001</v>
      </c>
      <c r="G196" s="143">
        <v>0</v>
      </c>
      <c r="H196" s="111">
        <v>329.07095099999998</v>
      </c>
      <c r="I196" s="111">
        <v>329.07095100000004</v>
      </c>
      <c r="J196" s="148">
        <v>99.70258745758008</v>
      </c>
      <c r="K196" s="124"/>
      <c r="L196" s="111">
        <v>329.07095100000004</v>
      </c>
      <c r="M196" s="111">
        <v>0</v>
      </c>
      <c r="N196" s="32"/>
      <c r="O196" s="104"/>
    </row>
    <row r="197" spans="1:19" s="194" customFormat="1" ht="17.100000000000001" customHeight="1" x14ac:dyDescent="0.25">
      <c r="A197" s="212">
        <v>227</v>
      </c>
      <c r="B197" s="125">
        <v>227</v>
      </c>
      <c r="C197" s="126" t="s">
        <v>0</v>
      </c>
      <c r="D197" s="86" t="s">
        <v>106</v>
      </c>
      <c r="E197" s="111">
        <v>1386.4099426815003</v>
      </c>
      <c r="F197" s="111">
        <v>1386.4099431858374</v>
      </c>
      <c r="G197" s="143">
        <v>3.6377187484504248E-8</v>
      </c>
      <c r="H197" s="111">
        <v>1386.29555547207</v>
      </c>
      <c r="I197" s="111">
        <v>1307.4156350286571</v>
      </c>
      <c r="J197" s="148">
        <v>94.302240217950327</v>
      </c>
      <c r="K197" s="124"/>
      <c r="L197" s="111">
        <v>0</v>
      </c>
      <c r="M197" s="111">
        <v>1307.4156350286571</v>
      </c>
      <c r="N197" s="32"/>
      <c r="O197" s="104"/>
    </row>
    <row r="198" spans="1:19" s="194" customFormat="1" ht="17.100000000000001" customHeight="1" x14ac:dyDescent="0.25">
      <c r="A198" s="212">
        <v>228</v>
      </c>
      <c r="B198" s="125">
        <v>228</v>
      </c>
      <c r="C198" s="126" t="s">
        <v>12</v>
      </c>
      <c r="D198" s="86" t="s">
        <v>1982</v>
      </c>
      <c r="E198" s="111">
        <v>290.42706490618036</v>
      </c>
      <c r="F198" s="111">
        <v>260.83179856083723</v>
      </c>
      <c r="G198" s="143">
        <v>-10.19025770029512</v>
      </c>
      <c r="H198" s="111">
        <v>260.83181066493023</v>
      </c>
      <c r="I198" s="111">
        <v>240.58721938864801</v>
      </c>
      <c r="J198" s="148">
        <v>92.238454328080209</v>
      </c>
      <c r="K198" s="124"/>
      <c r="L198" s="111">
        <v>0</v>
      </c>
      <c r="M198" s="111">
        <v>240.58721938864801</v>
      </c>
      <c r="N198" s="32"/>
      <c r="O198" s="104"/>
    </row>
    <row r="199" spans="1:19" s="194" customFormat="1" ht="17.100000000000001" customHeight="1" x14ac:dyDescent="0.25">
      <c r="A199" s="212">
        <v>229</v>
      </c>
      <c r="B199" s="125">
        <v>229</v>
      </c>
      <c r="C199" s="126" t="s">
        <v>552</v>
      </c>
      <c r="D199" s="86" t="s">
        <v>553</v>
      </c>
      <c r="E199" s="111">
        <v>2921.9310818372096</v>
      </c>
      <c r="F199" s="111">
        <v>2921.9318484297678</v>
      </c>
      <c r="G199" s="143">
        <v>2.6235819277076189E-5</v>
      </c>
      <c r="H199" s="111">
        <v>2921.9318484297678</v>
      </c>
      <c r="I199" s="111">
        <v>2921.9309330163937</v>
      </c>
      <c r="J199" s="148">
        <v>99.999968670953962</v>
      </c>
      <c r="K199" s="124"/>
      <c r="L199" s="111">
        <v>2921.9309330163937</v>
      </c>
      <c r="M199" s="111">
        <v>0</v>
      </c>
      <c r="N199" s="32"/>
      <c r="O199" s="104"/>
    </row>
    <row r="200" spans="1:19" s="194" customFormat="1" ht="17.100000000000001" customHeight="1" x14ac:dyDescent="0.25">
      <c r="A200" s="43">
        <v>231</v>
      </c>
      <c r="B200" s="125">
        <v>231</v>
      </c>
      <c r="C200" s="126" t="s">
        <v>63</v>
      </c>
      <c r="D200" s="86" t="s">
        <v>1916</v>
      </c>
      <c r="E200" s="111">
        <v>562.04902150867451</v>
      </c>
      <c r="F200" s="111">
        <v>567.66912034799998</v>
      </c>
      <c r="G200" s="143">
        <v>0.99993036625876641</v>
      </c>
      <c r="H200" s="111">
        <v>70.199200500000003</v>
      </c>
      <c r="I200" s="111">
        <v>70.199200500000003</v>
      </c>
      <c r="J200" s="148">
        <v>12.366217922328691</v>
      </c>
      <c r="K200" s="124"/>
      <c r="L200" s="111">
        <v>11.732995481130001</v>
      </c>
      <c r="M200" s="111">
        <v>58.466205018869999</v>
      </c>
      <c r="N200" s="32"/>
      <c r="O200" s="104"/>
      <c r="P200" s="33"/>
      <c r="Q200" s="33"/>
      <c r="R200" s="33"/>
      <c r="S200" s="33"/>
    </row>
    <row r="201" spans="1:19" s="33" customFormat="1" ht="17.100000000000001" customHeight="1" x14ac:dyDescent="0.25">
      <c r="A201" s="212">
        <v>233</v>
      </c>
      <c r="B201" s="125">
        <v>233</v>
      </c>
      <c r="C201" s="126" t="s">
        <v>63</v>
      </c>
      <c r="D201" s="46" t="s">
        <v>601</v>
      </c>
      <c r="E201" s="111">
        <v>111.59619559018033</v>
      </c>
      <c r="F201" s="111">
        <v>111.5961962185349</v>
      </c>
      <c r="G201" s="143">
        <v>5.6306093654256983E-7</v>
      </c>
      <c r="H201" s="111">
        <v>111.5961962185349</v>
      </c>
      <c r="I201" s="111">
        <v>78.117335520213018</v>
      </c>
      <c r="J201" s="148">
        <v>69.999998357684689</v>
      </c>
      <c r="K201" s="124"/>
      <c r="L201" s="111">
        <v>0</v>
      </c>
      <c r="M201" s="111">
        <v>78.117335520213018</v>
      </c>
      <c r="N201" s="32"/>
      <c r="O201" s="104"/>
      <c r="P201" s="194"/>
      <c r="Q201" s="194"/>
      <c r="R201" s="194"/>
      <c r="S201" s="194"/>
    </row>
    <row r="202" spans="1:19" s="194" customFormat="1" ht="17.100000000000001" customHeight="1" x14ac:dyDescent="0.25">
      <c r="A202" s="212">
        <v>235</v>
      </c>
      <c r="B202" s="125">
        <v>235</v>
      </c>
      <c r="C202" s="126" t="s">
        <v>4</v>
      </c>
      <c r="D202" s="86" t="s">
        <v>542</v>
      </c>
      <c r="E202" s="111">
        <v>1311.5349285249304</v>
      </c>
      <c r="F202" s="111">
        <v>1311.5349285249304</v>
      </c>
      <c r="G202" s="143">
        <v>0</v>
      </c>
      <c r="H202" s="111">
        <v>1186.2750672440698</v>
      </c>
      <c r="I202" s="111">
        <v>1186.2750672440698</v>
      </c>
      <c r="J202" s="148">
        <v>90.449369013622913</v>
      </c>
      <c r="K202" s="124"/>
      <c r="L202" s="111">
        <v>1186.2750672440698</v>
      </c>
      <c r="M202" s="111">
        <v>0</v>
      </c>
      <c r="N202" s="32"/>
      <c r="O202" s="104"/>
    </row>
    <row r="203" spans="1:19" s="194" customFormat="1" ht="17.100000000000001" customHeight="1" x14ac:dyDescent="0.25">
      <c r="A203" s="212">
        <v>236</v>
      </c>
      <c r="B203" s="125">
        <v>236</v>
      </c>
      <c r="C203" s="126" t="s">
        <v>4</v>
      </c>
      <c r="D203" s="86" t="s">
        <v>1983</v>
      </c>
      <c r="E203" s="111">
        <v>1259.0734724370002</v>
      </c>
      <c r="F203" s="111">
        <v>1195.7936100000002</v>
      </c>
      <c r="G203" s="143">
        <v>-5.0259070516765547</v>
      </c>
      <c r="H203" s="111">
        <v>1195.7867005802325</v>
      </c>
      <c r="I203" s="111">
        <v>1076.2080359478691</v>
      </c>
      <c r="J203" s="148">
        <v>89.999480424374312</v>
      </c>
      <c r="K203" s="124"/>
      <c r="L203" s="111">
        <v>0</v>
      </c>
      <c r="M203" s="111">
        <v>1076.2080359478691</v>
      </c>
      <c r="N203" s="32"/>
      <c r="O203" s="104"/>
    </row>
    <row r="204" spans="1:19" s="194" customFormat="1" ht="17.100000000000001" customHeight="1" x14ac:dyDescent="0.25">
      <c r="A204" s="212">
        <v>242</v>
      </c>
      <c r="B204" s="125">
        <v>242</v>
      </c>
      <c r="C204" s="126" t="s">
        <v>16</v>
      </c>
      <c r="D204" s="86" t="s">
        <v>108</v>
      </c>
      <c r="E204" s="111">
        <v>695.4209955</v>
      </c>
      <c r="F204" s="111">
        <v>695.4209955</v>
      </c>
      <c r="G204" s="143">
        <v>0</v>
      </c>
      <c r="H204" s="111">
        <v>187.58757843969767</v>
      </c>
      <c r="I204" s="111">
        <v>187.58757843969767</v>
      </c>
      <c r="J204" s="148">
        <v>26.974678598080615</v>
      </c>
      <c r="K204" s="124"/>
      <c r="L204" s="111">
        <v>41.686130301955671</v>
      </c>
      <c r="M204" s="111">
        <v>145.90144813774199</v>
      </c>
      <c r="N204" s="32"/>
      <c r="O204" s="104"/>
    </row>
    <row r="205" spans="1:19" s="194" customFormat="1" ht="17.100000000000001" customHeight="1" x14ac:dyDescent="0.25">
      <c r="A205" s="212">
        <v>243</v>
      </c>
      <c r="B205" s="125">
        <v>243</v>
      </c>
      <c r="C205" s="126" t="s">
        <v>16</v>
      </c>
      <c r="D205" s="86" t="s">
        <v>526</v>
      </c>
      <c r="E205" s="111">
        <v>1710.3426633244651</v>
      </c>
      <c r="F205" s="111">
        <v>1710.3426633244651</v>
      </c>
      <c r="G205" s="143">
        <v>0</v>
      </c>
      <c r="H205" s="111">
        <v>67.943314284232571</v>
      </c>
      <c r="I205" s="111">
        <v>67.943314284232571</v>
      </c>
      <c r="J205" s="148">
        <v>3.9724971925899508</v>
      </c>
      <c r="K205" s="124"/>
      <c r="L205" s="111">
        <v>15.09851654907456</v>
      </c>
      <c r="M205" s="111">
        <v>52.844797735158004</v>
      </c>
      <c r="N205" s="32"/>
      <c r="O205" s="104"/>
    </row>
    <row r="206" spans="1:19" s="194" customFormat="1" ht="17.100000000000001" customHeight="1" x14ac:dyDescent="0.25">
      <c r="A206" s="212">
        <v>244</v>
      </c>
      <c r="B206" s="125">
        <v>244</v>
      </c>
      <c r="C206" s="126" t="s">
        <v>16</v>
      </c>
      <c r="D206" s="86" t="s">
        <v>527</v>
      </c>
      <c r="E206" s="111">
        <v>1220.9716365000002</v>
      </c>
      <c r="F206" s="111">
        <v>1220.9716364999999</v>
      </c>
      <c r="G206" s="143">
        <v>0</v>
      </c>
      <c r="H206" s="111">
        <v>322.99304005893026</v>
      </c>
      <c r="I206" s="111">
        <v>322.99304005893026</v>
      </c>
      <c r="J206" s="148">
        <v>26.453770947932277</v>
      </c>
      <c r="K206" s="124"/>
      <c r="L206" s="111">
        <v>21.90387904368324</v>
      </c>
      <c r="M206" s="111">
        <v>301.08916101524704</v>
      </c>
      <c r="N206" s="32"/>
      <c r="O206" s="104"/>
    </row>
    <row r="207" spans="1:19" s="194" customFormat="1" ht="17.100000000000001" customHeight="1" x14ac:dyDescent="0.25">
      <c r="A207" s="212">
        <v>245</v>
      </c>
      <c r="B207" s="125">
        <v>245</v>
      </c>
      <c r="C207" s="126" t="s">
        <v>16</v>
      </c>
      <c r="D207" s="46" t="s">
        <v>1984</v>
      </c>
      <c r="E207" s="111">
        <v>1215.0512220000003</v>
      </c>
      <c r="F207" s="111">
        <v>1215.0512220000001</v>
      </c>
      <c r="G207" s="143">
        <v>0</v>
      </c>
      <c r="H207" s="111">
        <v>1215.0512220000001</v>
      </c>
      <c r="I207" s="111">
        <v>1215.0512220000001</v>
      </c>
      <c r="J207" s="148">
        <v>100</v>
      </c>
      <c r="K207" s="124"/>
      <c r="L207" s="111">
        <v>843.61602926063097</v>
      </c>
      <c r="M207" s="111">
        <v>371.43519273936909</v>
      </c>
      <c r="N207" s="32"/>
      <c r="O207" s="104"/>
    </row>
    <row r="208" spans="1:19" s="194" customFormat="1" ht="17.100000000000001" customHeight="1" x14ac:dyDescent="0.25">
      <c r="A208" s="212">
        <v>247</v>
      </c>
      <c r="B208" s="125">
        <v>247</v>
      </c>
      <c r="C208" s="126" t="s">
        <v>63</v>
      </c>
      <c r="D208" s="86" t="s">
        <v>1985</v>
      </c>
      <c r="E208" s="111">
        <v>270.27017490000003</v>
      </c>
      <c r="F208" s="111">
        <v>242.02532123793026</v>
      </c>
      <c r="G208" s="143">
        <v>-10.450599542668868</v>
      </c>
      <c r="H208" s="111">
        <v>217.3193543658372</v>
      </c>
      <c r="I208" s="111">
        <v>217.3193543658372</v>
      </c>
      <c r="J208" s="148">
        <v>89.791990876935927</v>
      </c>
      <c r="K208" s="124"/>
      <c r="L208" s="111">
        <v>136.67365417615619</v>
      </c>
      <c r="M208" s="111">
        <v>80.645700189681008</v>
      </c>
      <c r="N208" s="32"/>
      <c r="O208" s="104"/>
    </row>
    <row r="209" spans="1:19" s="194" customFormat="1" ht="17.100000000000001" customHeight="1" x14ac:dyDescent="0.25">
      <c r="A209" s="212">
        <v>248</v>
      </c>
      <c r="B209" s="125">
        <v>248</v>
      </c>
      <c r="C209" s="126" t="s">
        <v>63</v>
      </c>
      <c r="D209" s="46" t="s">
        <v>1986</v>
      </c>
      <c r="E209" s="111">
        <v>1024.9994106000001</v>
      </c>
      <c r="F209" s="111">
        <v>999.65942528330231</v>
      </c>
      <c r="G209" s="143">
        <v>-2.4721951110064282</v>
      </c>
      <c r="H209" s="111">
        <v>759.55671616383722</v>
      </c>
      <c r="I209" s="111">
        <v>726.93187690632294</v>
      </c>
      <c r="J209" s="148">
        <v>72.717953587074049</v>
      </c>
      <c r="K209" s="124"/>
      <c r="L209" s="111">
        <v>0</v>
      </c>
      <c r="M209" s="111">
        <v>726.93187690632294</v>
      </c>
      <c r="N209" s="32"/>
      <c r="O209" s="104"/>
    </row>
    <row r="210" spans="1:19" s="194" customFormat="1" ht="17.100000000000001" customHeight="1" x14ac:dyDescent="0.25">
      <c r="A210" s="212">
        <v>249</v>
      </c>
      <c r="B210" s="125">
        <v>249</v>
      </c>
      <c r="C210" s="126" t="s">
        <v>63</v>
      </c>
      <c r="D210" s="46" t="s">
        <v>602</v>
      </c>
      <c r="E210" s="111">
        <v>688.5507123000001</v>
      </c>
      <c r="F210" s="111">
        <v>755.7441639000001</v>
      </c>
      <c r="G210" s="143">
        <v>9.7586786854885901</v>
      </c>
      <c r="H210" s="111">
        <v>755.7441639000001</v>
      </c>
      <c r="I210" s="111">
        <v>755.7441639000001</v>
      </c>
      <c r="J210" s="148">
        <v>100</v>
      </c>
      <c r="K210" s="124"/>
      <c r="L210" s="111">
        <v>755.7441639000001</v>
      </c>
      <c r="M210" s="111">
        <v>0</v>
      </c>
      <c r="N210" s="32"/>
      <c r="O210" s="104"/>
    </row>
    <row r="211" spans="1:19" s="194" customFormat="1" ht="17.100000000000001" customHeight="1" x14ac:dyDescent="0.25">
      <c r="A211" s="212">
        <v>250</v>
      </c>
      <c r="B211" s="125">
        <v>250</v>
      </c>
      <c r="C211" s="126" t="s">
        <v>63</v>
      </c>
      <c r="D211" s="46" t="s">
        <v>1987</v>
      </c>
      <c r="E211" s="111">
        <v>1025.0384463</v>
      </c>
      <c r="F211" s="111">
        <v>583.08209314223257</v>
      </c>
      <c r="G211" s="143">
        <v>-43.116075767993124</v>
      </c>
      <c r="H211" s="111">
        <v>583.08209314223257</v>
      </c>
      <c r="I211" s="111">
        <v>508.68848244584694</v>
      </c>
      <c r="J211" s="148">
        <v>87.24131446131743</v>
      </c>
      <c r="K211" s="124"/>
      <c r="L211" s="111">
        <v>0</v>
      </c>
      <c r="M211" s="111">
        <v>508.68848244584694</v>
      </c>
      <c r="N211" s="32"/>
      <c r="O211" s="104"/>
    </row>
    <row r="212" spans="1:19" s="194" customFormat="1" ht="17.100000000000001" customHeight="1" x14ac:dyDescent="0.25">
      <c r="A212" s="212"/>
      <c r="B212" s="125">
        <v>251</v>
      </c>
      <c r="C212" s="63" t="s">
        <v>508</v>
      </c>
      <c r="D212" s="46" t="s">
        <v>1925</v>
      </c>
      <c r="E212" s="111">
        <v>597.24639237990993</v>
      </c>
      <c r="F212" s="111">
        <v>597.24639257006982</v>
      </c>
      <c r="G212" s="143">
        <v>3.183944841111952E-8</v>
      </c>
      <c r="H212" s="111">
        <v>597.24639257006982</v>
      </c>
      <c r="I212" s="111">
        <v>597.24639257006982</v>
      </c>
      <c r="J212" s="148">
        <v>100</v>
      </c>
      <c r="K212" s="124"/>
      <c r="L212" s="111">
        <v>515.6536989199318</v>
      </c>
      <c r="M212" s="111">
        <v>81.592693650137988</v>
      </c>
      <c r="N212" s="32"/>
      <c r="O212" s="104"/>
    </row>
    <row r="213" spans="1:19" s="194" customFormat="1" ht="17.100000000000001" customHeight="1" x14ac:dyDescent="0.25">
      <c r="A213" s="212">
        <v>252</v>
      </c>
      <c r="B213" s="125">
        <v>252</v>
      </c>
      <c r="C213" s="126" t="s">
        <v>16</v>
      </c>
      <c r="D213" s="46" t="s">
        <v>607</v>
      </c>
      <c r="E213" s="111">
        <v>103.02321461850001</v>
      </c>
      <c r="F213" s="111">
        <v>103.02321512283721</v>
      </c>
      <c r="G213" s="143">
        <v>4.8953742748381046E-7</v>
      </c>
      <c r="H213" s="111">
        <v>103.02321512283721</v>
      </c>
      <c r="I213" s="111">
        <v>103.02321512283723</v>
      </c>
      <c r="J213" s="148">
        <v>100.00000000000003</v>
      </c>
      <c r="K213" s="124"/>
      <c r="L213" s="111">
        <v>27.1113754432272</v>
      </c>
      <c r="M213" s="111">
        <v>75.911839679610026</v>
      </c>
      <c r="N213" s="32"/>
      <c r="O213" s="104"/>
    </row>
    <row r="214" spans="1:19" s="194" customFormat="1" ht="17.100000000000001" customHeight="1" x14ac:dyDescent="0.25">
      <c r="A214" s="212">
        <v>253</v>
      </c>
      <c r="B214" s="125">
        <v>253</v>
      </c>
      <c r="C214" s="126" t="s">
        <v>16</v>
      </c>
      <c r="D214" s="86" t="s">
        <v>1988</v>
      </c>
      <c r="E214" s="111">
        <v>1064.5327905581396</v>
      </c>
      <c r="F214" s="111">
        <v>1064.5334018148374</v>
      </c>
      <c r="G214" s="143">
        <v>5.742018500143331E-5</v>
      </c>
      <c r="H214" s="111">
        <v>1064.5334018148374</v>
      </c>
      <c r="I214" s="111">
        <v>1064.5334018148374</v>
      </c>
      <c r="J214" s="148">
        <v>100</v>
      </c>
      <c r="K214" s="124"/>
      <c r="L214" s="111">
        <v>1001.5152827245483</v>
      </c>
      <c r="M214" s="111">
        <v>63.018119090289012</v>
      </c>
      <c r="N214" s="32"/>
      <c r="O214" s="104"/>
    </row>
    <row r="215" spans="1:19" s="194" customFormat="1" ht="17.100000000000001" customHeight="1" x14ac:dyDescent="0.25">
      <c r="A215" s="212">
        <v>259</v>
      </c>
      <c r="B215" s="125">
        <v>259</v>
      </c>
      <c r="C215" s="126" t="s">
        <v>508</v>
      </c>
      <c r="D215" s="86" t="s">
        <v>1989</v>
      </c>
      <c r="E215" s="111">
        <v>1120.9612622669999</v>
      </c>
      <c r="F215" s="111">
        <v>1216.3579808914651</v>
      </c>
      <c r="G215" s="143">
        <v>8.510260063004992</v>
      </c>
      <c r="H215" s="111">
        <v>1216.3579808914651</v>
      </c>
      <c r="I215" s="111">
        <v>1216.3579808914651</v>
      </c>
      <c r="J215" s="148">
        <v>100</v>
      </c>
      <c r="K215" s="124"/>
      <c r="L215" s="111">
        <v>1216.3579808914651</v>
      </c>
      <c r="M215" s="111">
        <v>0</v>
      </c>
      <c r="N215" s="32"/>
      <c r="O215" s="104"/>
    </row>
    <row r="216" spans="1:19" s="194" customFormat="1" ht="17.100000000000001" customHeight="1" x14ac:dyDescent="0.25">
      <c r="A216" s="212">
        <v>260</v>
      </c>
      <c r="B216" s="125">
        <v>260</v>
      </c>
      <c r="C216" s="126" t="s">
        <v>16</v>
      </c>
      <c r="D216" s="86" t="s">
        <v>882</v>
      </c>
      <c r="E216" s="111">
        <v>488.53618332046511</v>
      </c>
      <c r="F216" s="111">
        <v>488.53618332046511</v>
      </c>
      <c r="G216" s="143">
        <v>0</v>
      </c>
      <c r="H216" s="111">
        <v>488.53618332046511</v>
      </c>
      <c r="I216" s="111">
        <v>488.53618332046506</v>
      </c>
      <c r="J216" s="148">
        <v>99.999999999999986</v>
      </c>
      <c r="K216" s="124"/>
      <c r="L216" s="111">
        <v>480.37772202046506</v>
      </c>
      <c r="M216" s="111">
        <v>8.1584613000000008</v>
      </c>
      <c r="N216" s="32"/>
      <c r="O216" s="104"/>
    </row>
    <row r="217" spans="1:19" s="194" customFormat="1" ht="17.100000000000001" customHeight="1" x14ac:dyDescent="0.25">
      <c r="A217" s="212">
        <v>261</v>
      </c>
      <c r="B217" s="125">
        <v>261</v>
      </c>
      <c r="C217" s="126" t="s">
        <v>48</v>
      </c>
      <c r="D217" s="86" t="s">
        <v>112</v>
      </c>
      <c r="E217" s="111">
        <v>6574.3937388454651</v>
      </c>
      <c r="F217" s="111">
        <v>6574.3937388454651</v>
      </c>
      <c r="G217" s="143">
        <v>0</v>
      </c>
      <c r="H217" s="111">
        <v>4163.1385246322325</v>
      </c>
      <c r="I217" s="111">
        <v>4163.1385246322325</v>
      </c>
      <c r="J217" s="148">
        <v>63.323535066570635</v>
      </c>
      <c r="K217" s="124"/>
      <c r="L217" s="111">
        <v>4163.1385246322325</v>
      </c>
      <c r="M217" s="111">
        <v>0</v>
      </c>
      <c r="N217" s="32"/>
      <c r="O217" s="104"/>
    </row>
    <row r="218" spans="1:19" s="194" customFormat="1" ht="17.100000000000001" customHeight="1" x14ac:dyDescent="0.25">
      <c r="A218" s="212">
        <v>262</v>
      </c>
      <c r="B218" s="125">
        <v>262</v>
      </c>
      <c r="C218" s="126" t="s">
        <v>63</v>
      </c>
      <c r="D218" s="86" t="s">
        <v>550</v>
      </c>
      <c r="E218" s="111">
        <v>526.40942640000003</v>
      </c>
      <c r="F218" s="111">
        <v>526.40942640000003</v>
      </c>
      <c r="G218" s="143">
        <v>0</v>
      </c>
      <c r="H218" s="111">
        <v>526.40942640000003</v>
      </c>
      <c r="I218" s="111">
        <v>526.40942640000003</v>
      </c>
      <c r="J218" s="148">
        <v>100</v>
      </c>
      <c r="K218" s="124"/>
      <c r="L218" s="111">
        <v>327.27093745219503</v>
      </c>
      <c r="M218" s="111">
        <v>199.13848894780503</v>
      </c>
      <c r="N218" s="32"/>
      <c r="O218" s="104"/>
    </row>
    <row r="219" spans="1:19" s="194" customFormat="1" ht="17.100000000000001" customHeight="1" x14ac:dyDescent="0.25">
      <c r="A219" s="212">
        <v>264</v>
      </c>
      <c r="B219" s="125">
        <v>264</v>
      </c>
      <c r="C219" s="126" t="s">
        <v>401</v>
      </c>
      <c r="D219" s="86" t="s">
        <v>551</v>
      </c>
      <c r="E219" s="111">
        <v>9578.0746187445002</v>
      </c>
      <c r="F219" s="111">
        <v>9578.0746192488368</v>
      </c>
      <c r="G219" s="143">
        <v>5.2655479976237984E-9</v>
      </c>
      <c r="H219" s="111">
        <v>5722.3901027958373</v>
      </c>
      <c r="I219" s="111">
        <v>5722.3901027958373</v>
      </c>
      <c r="J219" s="148">
        <v>59.744680745080871</v>
      </c>
      <c r="K219" s="124"/>
      <c r="L219" s="111">
        <v>5722.3901027958373</v>
      </c>
      <c r="M219" s="111">
        <v>0</v>
      </c>
      <c r="N219" s="32"/>
      <c r="O219" s="104"/>
    </row>
    <row r="220" spans="1:19" s="194" customFormat="1" ht="17.100000000000001" customHeight="1" x14ac:dyDescent="0.25">
      <c r="A220" s="212">
        <v>274</v>
      </c>
      <c r="B220" s="125">
        <v>273</v>
      </c>
      <c r="C220" s="126" t="s">
        <v>16</v>
      </c>
      <c r="D220" s="86" t="s">
        <v>1936</v>
      </c>
      <c r="E220" s="111">
        <v>1342.653069945</v>
      </c>
      <c r="F220" s="111">
        <v>1342.653069945</v>
      </c>
      <c r="G220" s="143">
        <v>0</v>
      </c>
      <c r="H220" s="111">
        <v>1342.653069945</v>
      </c>
      <c r="I220" s="111">
        <v>1342.653069945</v>
      </c>
      <c r="J220" s="148">
        <v>100</v>
      </c>
      <c r="K220" s="124"/>
      <c r="L220" s="111">
        <v>1342.653069945</v>
      </c>
      <c r="M220" s="111">
        <v>0</v>
      </c>
      <c r="N220" s="32"/>
      <c r="O220" s="104"/>
    </row>
    <row r="221" spans="1:19" s="194" customFormat="1" ht="17.100000000000001" customHeight="1" x14ac:dyDescent="0.25">
      <c r="A221" s="212">
        <v>294</v>
      </c>
      <c r="B221" s="125">
        <v>274</v>
      </c>
      <c r="C221" s="126" t="s">
        <v>16</v>
      </c>
      <c r="D221" s="86" t="s">
        <v>1990</v>
      </c>
      <c r="E221" s="111">
        <v>3779.56107574109</v>
      </c>
      <c r="F221" s="111">
        <v>4322.8663764330004</v>
      </c>
      <c r="G221" s="143">
        <v>14.3748252721483</v>
      </c>
      <c r="H221" s="111">
        <v>4322.8663764330004</v>
      </c>
      <c r="I221" s="111">
        <v>4322.8663764330004</v>
      </c>
      <c r="J221" s="148">
        <v>100</v>
      </c>
      <c r="K221" s="124"/>
      <c r="L221" s="111">
        <v>4322.8663764330004</v>
      </c>
      <c r="M221" s="111">
        <v>0</v>
      </c>
      <c r="N221" s="32"/>
      <c r="O221" s="104"/>
    </row>
    <row r="222" spans="1:19" s="194" customFormat="1" ht="17.100000000000001" customHeight="1" x14ac:dyDescent="0.25">
      <c r="A222" s="213">
        <v>295</v>
      </c>
      <c r="B222" s="125">
        <v>293</v>
      </c>
      <c r="C222" s="126" t="s">
        <v>63</v>
      </c>
      <c r="D222" s="86" t="s">
        <v>1935</v>
      </c>
      <c r="E222" s="111">
        <v>1345.8728646</v>
      </c>
      <c r="F222" s="111">
        <v>1475.5494600000002</v>
      </c>
      <c r="G222" s="143">
        <v>9.6351296478914179</v>
      </c>
      <c r="H222" s="111">
        <v>1475.5494600000002</v>
      </c>
      <c r="I222" s="111">
        <v>1475.5494600000002</v>
      </c>
      <c r="J222" s="148">
        <v>100</v>
      </c>
      <c r="K222" s="124"/>
      <c r="L222" s="111">
        <v>1475.5494600000002</v>
      </c>
      <c r="M222" s="111">
        <v>0</v>
      </c>
      <c r="N222" s="32"/>
      <c r="O222" s="104"/>
    </row>
    <row r="223" spans="1:19" s="70" customFormat="1" ht="17.100000000000001" customHeight="1" x14ac:dyDescent="0.25">
      <c r="A223" s="213"/>
      <c r="B223" s="125">
        <v>294</v>
      </c>
      <c r="C223" s="126" t="s">
        <v>502</v>
      </c>
      <c r="D223" s="86" t="s">
        <v>1991</v>
      </c>
      <c r="E223" s="111">
        <v>940.46109630000001</v>
      </c>
      <c r="F223" s="111">
        <v>1161.3250869000001</v>
      </c>
      <c r="G223" s="143">
        <v>23.484649335196536</v>
      </c>
      <c r="H223" s="111">
        <v>1161.3250869000001</v>
      </c>
      <c r="I223" s="111">
        <v>1161.3250869000001</v>
      </c>
      <c r="J223" s="148">
        <v>100</v>
      </c>
      <c r="K223" s="124"/>
      <c r="L223" s="111">
        <v>1161.3250869000001</v>
      </c>
      <c r="M223" s="111">
        <v>0</v>
      </c>
      <c r="N223" s="32"/>
      <c r="O223" s="104"/>
      <c r="P223" s="194"/>
      <c r="Q223" s="194"/>
      <c r="R223" s="194"/>
      <c r="S223" s="194"/>
    </row>
    <row r="224" spans="1:19" s="70" customFormat="1" ht="17.100000000000001" customHeight="1" x14ac:dyDescent="0.25">
      <c r="A224" s="33"/>
      <c r="B224" s="135">
        <v>295</v>
      </c>
      <c r="C224" s="142" t="s">
        <v>63</v>
      </c>
      <c r="D224" s="136" t="s">
        <v>1906</v>
      </c>
      <c r="E224" s="133">
        <v>316.20218189999997</v>
      </c>
      <c r="F224" s="133">
        <v>316.20218189999997</v>
      </c>
      <c r="G224" s="144">
        <v>0</v>
      </c>
      <c r="H224" s="133">
        <v>316.20218189999997</v>
      </c>
      <c r="I224" s="133">
        <v>316.20218189999997</v>
      </c>
      <c r="J224" s="149">
        <v>100</v>
      </c>
      <c r="K224" s="134"/>
      <c r="L224" s="133">
        <v>316.20218189999997</v>
      </c>
      <c r="M224" s="133">
        <v>0</v>
      </c>
      <c r="N224" s="32"/>
      <c r="O224" s="104"/>
      <c r="P224" s="33"/>
      <c r="Q224" s="33"/>
      <c r="R224" s="33"/>
      <c r="S224" s="33"/>
    </row>
    <row r="225" spans="2:15" s="33" customFormat="1" ht="17.100000000000001" customHeight="1" x14ac:dyDescent="0.25">
      <c r="B225" s="125"/>
      <c r="C225" s="126"/>
      <c r="D225" s="86"/>
      <c r="E225" s="111"/>
      <c r="F225" s="111"/>
      <c r="G225" s="111"/>
      <c r="H225" s="111"/>
      <c r="I225" s="111"/>
      <c r="J225" s="111"/>
      <c r="K225" s="111"/>
      <c r="L225" s="111"/>
      <c r="M225" s="111"/>
      <c r="N225" s="32"/>
      <c r="O225" s="129"/>
    </row>
    <row r="226" spans="2:15" s="33" customFormat="1" ht="17.100000000000001" customHeight="1" x14ac:dyDescent="0.25">
      <c r="B226" s="127" t="s">
        <v>528</v>
      </c>
      <c r="C226" s="128"/>
      <c r="D226" s="139"/>
      <c r="E226" s="108">
        <v>116510.13945315176</v>
      </c>
      <c r="F226" s="108">
        <v>116510.13945567343</v>
      </c>
      <c r="G226" s="145">
        <v>2.1643415948346956E-9</v>
      </c>
      <c r="H226" s="108">
        <v>115630.53962128084</v>
      </c>
      <c r="I226" s="108">
        <v>76805.443323546293</v>
      </c>
      <c r="J226" s="147">
        <v>65.921681737208033</v>
      </c>
      <c r="K226" s="108"/>
      <c r="L226" s="108">
        <v>7279.8169170177007</v>
      </c>
      <c r="M226" s="108">
        <v>69525.626406528594</v>
      </c>
      <c r="N226" s="70"/>
      <c r="O226" s="47"/>
    </row>
    <row r="227" spans="2:15" s="33" customFormat="1" ht="17.100000000000001" customHeight="1" x14ac:dyDescent="0.25">
      <c r="B227" s="123">
        <v>1</v>
      </c>
      <c r="C227" s="81" t="s">
        <v>381</v>
      </c>
      <c r="D227" s="80" t="s">
        <v>382</v>
      </c>
      <c r="E227" s="42">
        <v>4691.0501880000011</v>
      </c>
      <c r="F227" s="42">
        <v>4691.0501880000002</v>
      </c>
      <c r="G227" s="143">
        <v>0</v>
      </c>
      <c r="H227" s="42">
        <v>4691.0501880000002</v>
      </c>
      <c r="I227" s="42">
        <v>571.24843380000004</v>
      </c>
      <c r="J227" s="146">
        <v>12.177410407189615</v>
      </c>
      <c r="K227" s="45"/>
      <c r="L227" s="42">
        <v>0</v>
      </c>
      <c r="M227" s="42">
        <v>571.24843380000004</v>
      </c>
      <c r="N227" s="49"/>
      <c r="O227" s="47"/>
    </row>
    <row r="228" spans="2:15" s="33" customFormat="1" ht="17.100000000000001" customHeight="1" x14ac:dyDescent="0.25">
      <c r="B228" s="123">
        <v>2</v>
      </c>
      <c r="C228" s="81" t="s">
        <v>2</v>
      </c>
      <c r="D228" s="80" t="s">
        <v>529</v>
      </c>
      <c r="E228" s="42">
        <v>3354.9882960000004</v>
      </c>
      <c r="F228" s="42">
        <v>3354.988296</v>
      </c>
      <c r="G228" s="143">
        <v>0</v>
      </c>
      <c r="H228" s="42">
        <v>3354.988296</v>
      </c>
      <c r="I228" s="42">
        <v>426.79032000000001</v>
      </c>
      <c r="J228" s="146">
        <v>12.721067328575861</v>
      </c>
      <c r="K228" s="45"/>
      <c r="L228" s="42">
        <v>0</v>
      </c>
      <c r="M228" s="42">
        <v>426.79032000000001</v>
      </c>
      <c r="N228" s="49"/>
      <c r="O228" s="47"/>
    </row>
    <row r="229" spans="2:15" s="33" customFormat="1" ht="17.100000000000001" customHeight="1" x14ac:dyDescent="0.25">
      <c r="B229" s="123">
        <v>3</v>
      </c>
      <c r="C229" s="81" t="s">
        <v>2</v>
      </c>
      <c r="D229" s="80" t="s">
        <v>383</v>
      </c>
      <c r="E229" s="42">
        <v>4777.8395609999998</v>
      </c>
      <c r="F229" s="42">
        <v>4777.8395609999998</v>
      </c>
      <c r="G229" s="143">
        <v>0</v>
      </c>
      <c r="H229" s="42">
        <v>4777.8395609999998</v>
      </c>
      <c r="I229" s="42">
        <v>173.43561510000001</v>
      </c>
      <c r="J229" s="146">
        <v>3.6300008170157141</v>
      </c>
      <c r="K229" s="45"/>
      <c r="L229" s="42">
        <v>0</v>
      </c>
      <c r="M229" s="42">
        <v>173.43561510000001</v>
      </c>
      <c r="N229" s="49"/>
      <c r="O229" s="47"/>
    </row>
    <row r="230" spans="2:15" s="33" customFormat="1" ht="17.100000000000001" customHeight="1" x14ac:dyDescent="0.25">
      <c r="B230" s="123">
        <v>4</v>
      </c>
      <c r="C230" s="81" t="s">
        <v>2</v>
      </c>
      <c r="D230" s="80" t="s">
        <v>530</v>
      </c>
      <c r="E230" s="42">
        <v>1948.1430861962328</v>
      </c>
      <c r="F230" s="42">
        <v>1948.1430861962328</v>
      </c>
      <c r="G230" s="143">
        <v>0</v>
      </c>
      <c r="H230" s="42">
        <v>1948.1430861962328</v>
      </c>
      <c r="I230" s="42">
        <v>1169.4379414905</v>
      </c>
      <c r="J230" s="146">
        <v>60.028339282503019</v>
      </c>
      <c r="K230" s="45"/>
      <c r="L230" s="42">
        <v>0</v>
      </c>
      <c r="M230" s="42">
        <v>1169.4379414905</v>
      </c>
      <c r="N230" s="49"/>
      <c r="O230" s="47"/>
    </row>
    <row r="231" spans="2:15" s="33" customFormat="1" ht="17.100000000000001" customHeight="1" x14ac:dyDescent="0.25">
      <c r="B231" s="123">
        <v>5</v>
      </c>
      <c r="C231" s="81" t="s">
        <v>2</v>
      </c>
      <c r="D231" s="80" t="s">
        <v>384</v>
      </c>
      <c r="E231" s="42">
        <v>2279.5805507875352</v>
      </c>
      <c r="F231" s="42">
        <v>2279.5805507875352</v>
      </c>
      <c r="G231" s="143">
        <v>0</v>
      </c>
      <c r="H231" s="42">
        <v>2262.509172</v>
      </c>
      <c r="I231" s="42">
        <v>0</v>
      </c>
      <c r="J231" s="146">
        <v>0</v>
      </c>
      <c r="K231" s="45"/>
      <c r="L231" s="42">
        <v>0</v>
      </c>
      <c r="M231" s="42">
        <v>0</v>
      </c>
      <c r="N231" s="49"/>
      <c r="O231" s="47"/>
    </row>
    <row r="232" spans="2:15" s="33" customFormat="1" ht="17.100000000000001" customHeight="1" x14ac:dyDescent="0.25">
      <c r="B232" s="123">
        <v>6</v>
      </c>
      <c r="C232" s="81" t="s">
        <v>10</v>
      </c>
      <c r="D232" s="80" t="s">
        <v>385</v>
      </c>
      <c r="E232" s="42">
        <v>2657.3552775000003</v>
      </c>
      <c r="F232" s="42">
        <v>2657.3552775000003</v>
      </c>
      <c r="G232" s="143">
        <v>0</v>
      </c>
      <c r="H232" s="42">
        <v>2657.3552775000003</v>
      </c>
      <c r="I232" s="42">
        <v>909.98722650000013</v>
      </c>
      <c r="J232" s="146">
        <v>34.244093524299181</v>
      </c>
      <c r="K232" s="45"/>
      <c r="L232" s="42">
        <v>0</v>
      </c>
      <c r="M232" s="42">
        <v>909.98722650000013</v>
      </c>
      <c r="N232" s="49"/>
      <c r="O232" s="47"/>
    </row>
    <row r="233" spans="2:15" s="33" customFormat="1" ht="17.100000000000001" customHeight="1" x14ac:dyDescent="0.25">
      <c r="B233" s="123">
        <v>7</v>
      </c>
      <c r="C233" s="81" t="s">
        <v>2</v>
      </c>
      <c r="D233" s="80" t="s">
        <v>386</v>
      </c>
      <c r="E233" s="42">
        <v>3366.9592440000001</v>
      </c>
      <c r="F233" s="42">
        <v>3366.9592440000001</v>
      </c>
      <c r="G233" s="143">
        <v>0</v>
      </c>
      <c r="H233" s="42">
        <v>3154.9953930000001</v>
      </c>
      <c r="I233" s="42">
        <v>1497.4094520000001</v>
      </c>
      <c r="J233" s="146">
        <v>44.473643530684804</v>
      </c>
      <c r="K233" s="45"/>
      <c r="L233" s="42">
        <v>0</v>
      </c>
      <c r="M233" s="42">
        <v>1497.4094520000001</v>
      </c>
      <c r="N233" s="49"/>
      <c r="O233" s="47"/>
    </row>
    <row r="234" spans="2:15" s="33" customFormat="1" ht="17.100000000000001" customHeight="1" x14ac:dyDescent="0.25">
      <c r="B234" s="123">
        <v>8</v>
      </c>
      <c r="C234" s="81" t="s">
        <v>2</v>
      </c>
      <c r="D234" s="80" t="s">
        <v>387</v>
      </c>
      <c r="E234" s="42">
        <v>2101.682088</v>
      </c>
      <c r="F234" s="42">
        <v>2101.682088</v>
      </c>
      <c r="G234" s="143">
        <v>0</v>
      </c>
      <c r="H234" s="42">
        <v>2101.682088</v>
      </c>
      <c r="I234" s="42">
        <v>1335.6194874</v>
      </c>
      <c r="J234" s="146">
        <v>63.550024764735014</v>
      </c>
      <c r="K234" s="45"/>
      <c r="L234" s="42">
        <v>0</v>
      </c>
      <c r="M234" s="42">
        <v>1335.6194874</v>
      </c>
      <c r="N234" s="49"/>
      <c r="O234" s="47"/>
    </row>
    <row r="235" spans="2:15" s="33" customFormat="1" ht="17.100000000000001" customHeight="1" x14ac:dyDescent="0.25">
      <c r="B235" s="123">
        <v>9</v>
      </c>
      <c r="C235" s="81" t="s">
        <v>2</v>
      </c>
      <c r="D235" s="80" t="s">
        <v>388</v>
      </c>
      <c r="E235" s="42">
        <v>3096.1816050000002</v>
      </c>
      <c r="F235" s="42">
        <v>3096.1816050000002</v>
      </c>
      <c r="G235" s="143">
        <v>0</v>
      </c>
      <c r="H235" s="42">
        <v>3096.1816050000002</v>
      </c>
      <c r="I235" s="42">
        <v>2738.6015811000002</v>
      </c>
      <c r="J235" s="146">
        <v>88.450935070392944</v>
      </c>
      <c r="K235" s="45"/>
      <c r="L235" s="42">
        <v>0</v>
      </c>
      <c r="M235" s="42">
        <v>2738.6015811000002</v>
      </c>
      <c r="N235" s="49"/>
      <c r="O235" s="47"/>
    </row>
    <row r="236" spans="2:15" s="33" customFormat="1" ht="17.100000000000001" customHeight="1" x14ac:dyDescent="0.25">
      <c r="B236" s="123">
        <v>10</v>
      </c>
      <c r="C236" s="81" t="s">
        <v>2</v>
      </c>
      <c r="D236" s="80" t="s">
        <v>389</v>
      </c>
      <c r="E236" s="42">
        <v>4621.1762850000005</v>
      </c>
      <c r="F236" s="42">
        <v>4621.1762849999996</v>
      </c>
      <c r="G236" s="143">
        <v>0</v>
      </c>
      <c r="H236" s="42">
        <v>4621.1762849999996</v>
      </c>
      <c r="I236" s="42">
        <v>1193.3213490000001</v>
      </c>
      <c r="J236" s="146">
        <v>25.822891735886248</v>
      </c>
      <c r="K236" s="45"/>
      <c r="L236" s="42">
        <v>0</v>
      </c>
      <c r="M236" s="42">
        <v>1193.3213490000001</v>
      </c>
      <c r="N236" s="49"/>
      <c r="O236" s="47"/>
    </row>
    <row r="237" spans="2:15" s="33" customFormat="1" ht="17.100000000000001" customHeight="1" x14ac:dyDescent="0.25">
      <c r="B237" s="123">
        <v>11</v>
      </c>
      <c r="C237" s="48" t="s">
        <v>2</v>
      </c>
      <c r="D237" s="33" t="s">
        <v>390</v>
      </c>
      <c r="E237" s="42">
        <v>2225.8156140000001</v>
      </c>
      <c r="F237" s="42">
        <v>2225.8156140000001</v>
      </c>
      <c r="G237" s="143">
        <v>0</v>
      </c>
      <c r="H237" s="42">
        <v>2225.8156140000001</v>
      </c>
      <c r="I237" s="42">
        <v>1822.7069520000002</v>
      </c>
      <c r="J237" s="146">
        <v>81.889395533730863</v>
      </c>
      <c r="K237" s="45"/>
      <c r="L237" s="42">
        <v>0</v>
      </c>
      <c r="M237" s="42">
        <v>1822.7069520000002</v>
      </c>
      <c r="N237" s="49"/>
      <c r="O237" s="47"/>
    </row>
    <row r="238" spans="2:15" s="33" customFormat="1" ht="17.100000000000001" customHeight="1" x14ac:dyDescent="0.25">
      <c r="B238" s="123">
        <v>12</v>
      </c>
      <c r="C238" s="48" t="s">
        <v>2</v>
      </c>
      <c r="D238" s="33" t="s">
        <v>391</v>
      </c>
      <c r="E238" s="42">
        <v>3952.3646250000002</v>
      </c>
      <c r="F238" s="42">
        <v>3952.3646250000002</v>
      </c>
      <c r="G238" s="143">
        <v>0</v>
      </c>
      <c r="H238" s="42">
        <v>3952.3646250000002</v>
      </c>
      <c r="I238" s="42">
        <v>2101.1616119999999</v>
      </c>
      <c r="J238" s="146">
        <v>53.16213991769547</v>
      </c>
      <c r="K238" s="45"/>
      <c r="L238" s="42">
        <v>0</v>
      </c>
      <c r="M238" s="42">
        <v>2101.1616119999999</v>
      </c>
      <c r="N238" s="49"/>
      <c r="O238" s="47"/>
    </row>
    <row r="239" spans="2:15" s="33" customFormat="1" ht="17.100000000000001" customHeight="1" x14ac:dyDescent="0.25">
      <c r="B239" s="123">
        <v>13</v>
      </c>
      <c r="C239" s="48" t="s">
        <v>381</v>
      </c>
      <c r="D239" s="33" t="s">
        <v>392</v>
      </c>
      <c r="E239" s="42">
        <v>3943.2953307000002</v>
      </c>
      <c r="F239" s="42">
        <v>3943.2953307000002</v>
      </c>
      <c r="G239" s="143">
        <v>0</v>
      </c>
      <c r="H239" s="42">
        <v>3943.2953307000002</v>
      </c>
      <c r="I239" s="42">
        <v>256.26937050000004</v>
      </c>
      <c r="J239" s="146">
        <v>6.4988632351436886</v>
      </c>
      <c r="K239" s="45"/>
      <c r="L239" s="42">
        <v>0</v>
      </c>
      <c r="M239" s="42">
        <v>256.26937050000004</v>
      </c>
      <c r="N239" s="49"/>
      <c r="O239" s="47"/>
    </row>
    <row r="240" spans="2:15" s="33" customFormat="1" ht="17.100000000000001" customHeight="1" x14ac:dyDescent="0.25">
      <c r="B240" s="123">
        <v>15</v>
      </c>
      <c r="C240" s="48" t="s">
        <v>2</v>
      </c>
      <c r="D240" s="33" t="s">
        <v>393</v>
      </c>
      <c r="E240" s="42">
        <v>7019.1767578209301</v>
      </c>
      <c r="F240" s="42">
        <v>7019.1767578209301</v>
      </c>
      <c r="G240" s="143">
        <v>0</v>
      </c>
      <c r="H240" s="42">
        <v>7019.1767578209301</v>
      </c>
      <c r="I240" s="42">
        <v>6766.8614178726002</v>
      </c>
      <c r="J240" s="146">
        <v>96.405342839283904</v>
      </c>
      <c r="K240" s="45"/>
      <c r="L240" s="42">
        <v>0</v>
      </c>
      <c r="M240" s="42">
        <v>6766.8614178726002</v>
      </c>
      <c r="N240" s="49"/>
      <c r="O240" s="47"/>
    </row>
    <row r="241" spans="1:19" s="33" customFormat="1" ht="17.100000000000001" customHeight="1" x14ac:dyDescent="0.25">
      <c r="B241" s="123">
        <v>16</v>
      </c>
      <c r="C241" s="48" t="s">
        <v>2</v>
      </c>
      <c r="D241" s="33" t="s">
        <v>394</v>
      </c>
      <c r="E241" s="42">
        <v>2211.1405853930696</v>
      </c>
      <c r="F241" s="42">
        <v>2211.1405853930701</v>
      </c>
      <c r="G241" s="143">
        <v>0</v>
      </c>
      <c r="H241" s="42">
        <v>2211.1405853930701</v>
      </c>
      <c r="I241" s="42">
        <v>1654.9356641961001</v>
      </c>
      <c r="J241" s="146">
        <v>74.845338877532541</v>
      </c>
      <c r="K241" s="45"/>
      <c r="L241" s="42">
        <v>0</v>
      </c>
      <c r="M241" s="42">
        <v>1654.9356641961001</v>
      </c>
      <c r="N241" s="49"/>
      <c r="O241" s="47"/>
    </row>
    <row r="242" spans="1:19" s="33" customFormat="1" ht="17.100000000000001" customHeight="1" x14ac:dyDescent="0.25">
      <c r="B242" s="123">
        <v>17</v>
      </c>
      <c r="C242" s="48" t="s">
        <v>2</v>
      </c>
      <c r="D242" s="33" t="s">
        <v>531</v>
      </c>
      <c r="E242" s="42">
        <v>4415.6502540950705</v>
      </c>
      <c r="F242" s="42">
        <v>4415.6502540950705</v>
      </c>
      <c r="G242" s="143">
        <v>0</v>
      </c>
      <c r="H242" s="42">
        <v>4415.6502540950705</v>
      </c>
      <c r="I242" s="42">
        <v>4196.0659704446998</v>
      </c>
      <c r="J242" s="146">
        <v>95.027135959268321</v>
      </c>
      <c r="K242" s="45"/>
      <c r="L242" s="42">
        <v>0</v>
      </c>
      <c r="M242" s="42">
        <v>4196.0659704446998</v>
      </c>
      <c r="N242" s="49"/>
      <c r="O242" s="47"/>
    </row>
    <row r="243" spans="1:19" s="33" customFormat="1" ht="17.100000000000001" customHeight="1" x14ac:dyDescent="0.25">
      <c r="B243" s="123">
        <v>18</v>
      </c>
      <c r="C243" s="48" t="s">
        <v>2</v>
      </c>
      <c r="D243" s="33" t="s">
        <v>395</v>
      </c>
      <c r="E243" s="42">
        <v>3472.9500569303023</v>
      </c>
      <c r="F243" s="42">
        <v>3472.9500569303023</v>
      </c>
      <c r="G243" s="143">
        <v>0</v>
      </c>
      <c r="H243" s="42">
        <v>3472.9500569303023</v>
      </c>
      <c r="I243" s="42">
        <v>2378.0855390721003</v>
      </c>
      <c r="J243" s="146">
        <v>68.474510145246967</v>
      </c>
      <c r="K243" s="45"/>
      <c r="L243" s="42">
        <v>0</v>
      </c>
      <c r="M243" s="42">
        <v>2378.0855390721003</v>
      </c>
      <c r="N243" s="49"/>
      <c r="O243" s="47"/>
    </row>
    <row r="244" spans="1:19" s="33" customFormat="1" ht="17.100000000000001" customHeight="1" x14ac:dyDescent="0.25">
      <c r="B244" s="123">
        <v>19</v>
      </c>
      <c r="C244" s="48" t="s">
        <v>2</v>
      </c>
      <c r="D244" s="33" t="s">
        <v>396</v>
      </c>
      <c r="E244" s="42">
        <v>7552.2083173751626</v>
      </c>
      <c r="F244" s="42">
        <v>7552.2083183838386</v>
      </c>
      <c r="G244" s="143">
        <v>1.3356043382373173E-8</v>
      </c>
      <c r="H244" s="42">
        <v>7526.8498551604644</v>
      </c>
      <c r="I244" s="42">
        <v>5625.4009481076</v>
      </c>
      <c r="J244" s="146">
        <v>74.48683498856964</v>
      </c>
      <c r="K244" s="45"/>
      <c r="L244" s="42">
        <v>0</v>
      </c>
      <c r="M244" s="42">
        <v>5625.4009481076</v>
      </c>
      <c r="N244" s="49"/>
      <c r="O244" s="47"/>
    </row>
    <row r="245" spans="1:19" s="33" customFormat="1" ht="17.100000000000001" customHeight="1" x14ac:dyDescent="0.25">
      <c r="B245" s="123">
        <v>20</v>
      </c>
      <c r="C245" s="48" t="s">
        <v>2</v>
      </c>
      <c r="D245" s="33" t="s">
        <v>532</v>
      </c>
      <c r="E245" s="42">
        <v>7436.8655014005008</v>
      </c>
      <c r="F245" s="42">
        <v>7436.8655019048383</v>
      </c>
      <c r="G245" s="143">
        <v>6.7815904003509786E-9</v>
      </c>
      <c r="H245" s="42">
        <v>7436.8655019048383</v>
      </c>
      <c r="I245" s="42">
        <v>4702.0529465447999</v>
      </c>
      <c r="J245" s="146">
        <v>63.226273829215295</v>
      </c>
      <c r="K245" s="45"/>
      <c r="L245" s="42">
        <v>0</v>
      </c>
      <c r="M245" s="42">
        <v>4702.0529465447999</v>
      </c>
      <c r="N245" s="49"/>
      <c r="O245" s="47"/>
    </row>
    <row r="246" spans="1:19" s="33" customFormat="1" ht="17.100000000000001" customHeight="1" x14ac:dyDescent="0.25">
      <c r="B246" s="123">
        <v>21</v>
      </c>
      <c r="C246" s="48" t="s">
        <v>2</v>
      </c>
      <c r="D246" s="33" t="s">
        <v>533</v>
      </c>
      <c r="E246" s="42">
        <v>6285.2473569600006</v>
      </c>
      <c r="F246" s="42">
        <v>6285.2473569600006</v>
      </c>
      <c r="G246" s="143">
        <v>0</v>
      </c>
      <c r="H246" s="42">
        <v>5699.7118569600007</v>
      </c>
      <c r="I246" s="42">
        <v>5214.5956952100005</v>
      </c>
      <c r="J246" s="146">
        <v>82.965639998807546</v>
      </c>
      <c r="K246" s="45"/>
      <c r="L246" s="42">
        <v>0</v>
      </c>
      <c r="M246" s="42">
        <v>5214.5956952100005</v>
      </c>
      <c r="N246" s="49"/>
      <c r="O246" s="47"/>
    </row>
    <row r="247" spans="1:19" s="33" customFormat="1" ht="17.100000000000001" customHeight="1" x14ac:dyDescent="0.25">
      <c r="B247" s="123">
        <v>24</v>
      </c>
      <c r="C247" s="48" t="s">
        <v>2</v>
      </c>
      <c r="D247" s="33" t="s">
        <v>397</v>
      </c>
      <c r="E247" s="42">
        <v>3478.8353650215008</v>
      </c>
      <c r="F247" s="42">
        <v>3478.8353655258375</v>
      </c>
      <c r="G247" s="143">
        <v>1.4497288702841615E-8</v>
      </c>
      <c r="H247" s="42">
        <v>3478.8353655258375</v>
      </c>
      <c r="I247" s="42">
        <v>3055.9092800478002</v>
      </c>
      <c r="J247" s="146">
        <v>87.842883004205902</v>
      </c>
      <c r="K247" s="45"/>
      <c r="L247" s="42">
        <v>0</v>
      </c>
      <c r="M247" s="42">
        <v>3055.9092800478002</v>
      </c>
      <c r="N247" s="49"/>
      <c r="O247" s="47"/>
    </row>
    <row r="248" spans="1:19" s="33" customFormat="1" ht="17.100000000000001" customHeight="1" x14ac:dyDescent="0.25">
      <c r="B248" s="123">
        <v>25</v>
      </c>
      <c r="C248" s="48" t="s">
        <v>2</v>
      </c>
      <c r="D248" s="33" t="s">
        <v>398</v>
      </c>
      <c r="E248" s="42">
        <v>3837.9307805166973</v>
      </c>
      <c r="F248" s="42">
        <v>3837.9307805166973</v>
      </c>
      <c r="G248" s="143">
        <v>0</v>
      </c>
      <c r="H248" s="42">
        <v>3798.2601391350004</v>
      </c>
      <c r="I248" s="42">
        <v>2962.7079680253</v>
      </c>
      <c r="J248" s="146">
        <v>77.195450815984572</v>
      </c>
      <c r="K248" s="45"/>
      <c r="L248" s="42">
        <v>0</v>
      </c>
      <c r="M248" s="42">
        <v>2962.7079680253</v>
      </c>
      <c r="N248" s="49"/>
      <c r="O248" s="47"/>
    </row>
    <row r="249" spans="1:19" s="33" customFormat="1" ht="17.100000000000001" customHeight="1" x14ac:dyDescent="0.25">
      <c r="B249" s="123">
        <v>26</v>
      </c>
      <c r="C249" s="48" t="s">
        <v>2</v>
      </c>
      <c r="D249" s="33" t="s">
        <v>534</v>
      </c>
      <c r="E249" s="42">
        <v>3457.7771920206978</v>
      </c>
      <c r="F249" s="42">
        <v>3457.7771920206978</v>
      </c>
      <c r="G249" s="143">
        <v>0</v>
      </c>
      <c r="H249" s="42">
        <v>3457.7771920206978</v>
      </c>
      <c r="I249" s="42">
        <v>2611.3705723049998</v>
      </c>
      <c r="J249" s="146">
        <v>75.521655308823853</v>
      </c>
      <c r="K249" s="45"/>
      <c r="L249" s="42">
        <v>0</v>
      </c>
      <c r="M249" s="42">
        <v>2611.3705723049998</v>
      </c>
      <c r="N249" s="49"/>
      <c r="O249" s="47"/>
    </row>
    <row r="250" spans="1:19" s="33" customFormat="1" ht="17.100000000000001" customHeight="1" x14ac:dyDescent="0.25">
      <c r="A250" s="194"/>
      <c r="B250" s="123">
        <v>29</v>
      </c>
      <c r="C250" s="48" t="s">
        <v>2</v>
      </c>
      <c r="D250" s="33" t="s">
        <v>61</v>
      </c>
      <c r="E250" s="42">
        <v>6266.3488734000002</v>
      </c>
      <c r="F250" s="42">
        <v>6266.3488734000002</v>
      </c>
      <c r="G250" s="143">
        <v>0</v>
      </c>
      <c r="H250" s="42">
        <v>6266.3488734000002</v>
      </c>
      <c r="I250" s="42">
        <v>5605.0190559000002</v>
      </c>
      <c r="J250" s="146">
        <v>89.446329419875156</v>
      </c>
      <c r="K250" s="45"/>
      <c r="L250" s="42">
        <v>0</v>
      </c>
      <c r="M250" s="42">
        <v>5605.0190559000002</v>
      </c>
      <c r="N250" s="49"/>
      <c r="O250" s="47"/>
    </row>
    <row r="251" spans="1:19" s="194" customFormat="1" ht="17.100000000000001" customHeight="1" x14ac:dyDescent="0.25">
      <c r="B251" s="123">
        <v>31</v>
      </c>
      <c r="C251" s="48" t="s">
        <v>511</v>
      </c>
      <c r="D251" s="33" t="s">
        <v>399</v>
      </c>
      <c r="E251" s="42">
        <v>2083.3783138338376</v>
      </c>
      <c r="F251" s="42">
        <v>2083.3783138338372</v>
      </c>
      <c r="G251" s="143">
        <v>0</v>
      </c>
      <c r="H251" s="42">
        <v>2083.3783138338372</v>
      </c>
      <c r="I251" s="42">
        <v>2060.8843815615</v>
      </c>
      <c r="J251" s="146">
        <v>98.920314562027684</v>
      </c>
      <c r="K251" s="45"/>
      <c r="L251" s="42">
        <v>0</v>
      </c>
      <c r="M251" s="42">
        <v>2060.8843815615</v>
      </c>
      <c r="N251" s="49"/>
      <c r="O251" s="47"/>
      <c r="P251" s="33"/>
      <c r="Q251" s="33"/>
      <c r="R251" s="33"/>
      <c r="S251" s="33"/>
    </row>
    <row r="252" spans="1:19" s="194" customFormat="1" ht="17.100000000000001" customHeight="1" x14ac:dyDescent="0.25">
      <c r="B252" s="123">
        <v>33</v>
      </c>
      <c r="C252" s="48" t="s">
        <v>511</v>
      </c>
      <c r="D252" s="33" t="s">
        <v>400</v>
      </c>
      <c r="E252" s="42">
        <v>2103.4856023995003</v>
      </c>
      <c r="F252" s="42">
        <v>2103.4856029038369</v>
      </c>
      <c r="G252" s="143">
        <v>2.3976241436685086E-8</v>
      </c>
      <c r="H252" s="42">
        <v>2103.4856029038369</v>
      </c>
      <c r="I252" s="42">
        <v>2041.8113823986998</v>
      </c>
      <c r="J252" s="146">
        <v>97.067998924261872</v>
      </c>
      <c r="K252" s="45"/>
      <c r="L252" s="42">
        <v>0</v>
      </c>
      <c r="M252" s="42">
        <v>2041.8113823986998</v>
      </c>
      <c r="N252" s="49"/>
      <c r="O252" s="47"/>
    </row>
    <row r="253" spans="1:19" s="194" customFormat="1" ht="17.100000000000001" customHeight="1" x14ac:dyDescent="0.25">
      <c r="A253" s="220"/>
      <c r="B253" s="123">
        <v>34</v>
      </c>
      <c r="C253" s="48" t="s">
        <v>511</v>
      </c>
      <c r="D253" s="33" t="s">
        <v>1920</v>
      </c>
      <c r="E253" s="42">
        <v>6548.9019823236977</v>
      </c>
      <c r="F253" s="42">
        <v>6548.9019823236977</v>
      </c>
      <c r="G253" s="143">
        <v>0</v>
      </c>
      <c r="H253" s="42">
        <v>6548.9019823236977</v>
      </c>
      <c r="I253" s="42">
        <v>6453.9362439519009</v>
      </c>
      <c r="J253" s="146">
        <v>98.549898309241442</v>
      </c>
      <c r="K253" s="45"/>
      <c r="L253" s="42">
        <v>0</v>
      </c>
      <c r="M253" s="42">
        <v>6453.9362439519009</v>
      </c>
      <c r="N253" s="49"/>
      <c r="O253" s="47"/>
      <c r="P253" s="220"/>
      <c r="Q253" s="220"/>
      <c r="R253" s="220"/>
      <c r="S253" s="220"/>
    </row>
    <row r="254" spans="1:19" s="220" customFormat="1" ht="17.100000000000001" customHeight="1" x14ac:dyDescent="0.25">
      <c r="B254" s="131">
        <v>40</v>
      </c>
      <c r="C254" s="142" t="s">
        <v>885</v>
      </c>
      <c r="D254" s="136" t="s">
        <v>886</v>
      </c>
      <c r="E254" s="51">
        <v>7323.810762477</v>
      </c>
      <c r="F254" s="51">
        <v>7323.810762477</v>
      </c>
      <c r="G254" s="144">
        <v>0</v>
      </c>
      <c r="H254" s="51">
        <v>7323.810762477</v>
      </c>
      <c r="I254" s="133">
        <v>7279.8169170177007</v>
      </c>
      <c r="J254" s="149">
        <v>99.399303902215792</v>
      </c>
      <c r="K254" s="52"/>
      <c r="L254" s="51">
        <v>7279.8169170177007</v>
      </c>
      <c r="M254" s="51">
        <v>0</v>
      </c>
      <c r="N254" s="49"/>
    </row>
    <row r="255" spans="1:19" s="220" customFormat="1" ht="12.75" customHeight="1" x14ac:dyDescent="0.25">
      <c r="B255" s="192" t="s">
        <v>406</v>
      </c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</row>
    <row r="256" spans="1:19" s="220" customFormat="1" ht="12.75" customHeight="1" x14ac:dyDescent="0.25">
      <c r="B256" s="237" t="s">
        <v>469</v>
      </c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</row>
    <row r="257" spans="1:19" s="220" customFormat="1" ht="12.75" customHeight="1" x14ac:dyDescent="0.25">
      <c r="B257" s="238" t="s">
        <v>1937</v>
      </c>
      <c r="C257" s="238"/>
      <c r="D257" s="238"/>
      <c r="E257" s="238"/>
      <c r="F257" s="238"/>
      <c r="G257" s="238"/>
      <c r="H257" s="238"/>
      <c r="I257" s="238"/>
      <c r="J257" s="238"/>
      <c r="K257" s="238"/>
    </row>
    <row r="258" spans="1:19" s="220" customFormat="1" ht="12.75" customHeight="1" x14ac:dyDescent="0.25">
      <c r="B258" s="239" t="s">
        <v>470</v>
      </c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</row>
    <row r="259" spans="1:19" s="220" customFormat="1" ht="12.75" customHeight="1" x14ac:dyDescent="0.25">
      <c r="B259" s="239" t="s">
        <v>1917</v>
      </c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</row>
    <row r="260" spans="1:19" s="220" customFormat="1" ht="12.75" customHeight="1" x14ac:dyDescent="0.25">
      <c r="B260" s="240" t="s">
        <v>1922</v>
      </c>
      <c r="C260" s="240"/>
      <c r="D260" s="240"/>
      <c r="E260" s="240"/>
      <c r="F260" s="240"/>
      <c r="G260" s="240"/>
      <c r="H260" s="240"/>
      <c r="I260" s="240"/>
      <c r="J260" s="240"/>
      <c r="K260" s="240"/>
      <c r="L260" s="240"/>
      <c r="M260" s="240"/>
    </row>
    <row r="261" spans="1:19" s="220" customFormat="1" ht="12.75" customHeight="1" x14ac:dyDescent="0.25">
      <c r="B261" s="240" t="s">
        <v>1923</v>
      </c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</row>
    <row r="262" spans="1:19" s="220" customFormat="1" ht="12.75" customHeight="1" x14ac:dyDescent="0.25">
      <c r="A262" s="194"/>
      <c r="B262" s="240" t="s">
        <v>1924</v>
      </c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P262" s="194"/>
      <c r="Q262" s="194"/>
      <c r="R262" s="194"/>
      <c r="S262" s="194"/>
    </row>
    <row r="263" spans="1:19" s="194" customFormat="1" ht="12.75" customHeight="1" x14ac:dyDescent="0.25">
      <c r="B263" s="231" t="s">
        <v>471</v>
      </c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20"/>
    </row>
    <row r="264" spans="1:19" s="194" customFormat="1" x14ac:dyDescent="0.25"/>
    <row r="265" spans="1:19" s="194" customFormat="1" x14ac:dyDescent="0.25"/>
    <row r="266" spans="1:19" s="194" customFormat="1" x14ac:dyDescent="0.25"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1:19" s="194" customFormat="1" x14ac:dyDescent="0.25"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1:19" s="194" customFormat="1" x14ac:dyDescent="0.25">
      <c r="E268" s="104"/>
      <c r="F268" s="104"/>
      <c r="H268" s="104"/>
      <c r="I268" s="104"/>
      <c r="L268" s="104"/>
      <c r="M268" s="104"/>
    </row>
    <row r="269" spans="1:19" s="194" customFormat="1" x14ac:dyDescent="0.25"/>
    <row r="270" spans="1:19" s="194" customFormat="1" x14ac:dyDescent="0.25"/>
    <row r="271" spans="1:19" s="194" customFormat="1" x14ac:dyDescent="0.25"/>
    <row r="272" spans="1:19" s="194" customFormat="1" x14ac:dyDescent="0.25"/>
    <row r="273" spans="5:13" s="194" customFormat="1" x14ac:dyDescent="0.25"/>
    <row r="274" spans="5:13" s="194" customFormat="1" x14ac:dyDescent="0.25"/>
    <row r="275" spans="5:13" s="194" customFormat="1" x14ac:dyDescent="0.25">
      <c r="E275" s="32"/>
      <c r="F275" s="32"/>
      <c r="H275" s="32"/>
      <c r="I275" s="32"/>
      <c r="L275" s="32"/>
      <c r="M275" s="32"/>
    </row>
    <row r="276" spans="5:13" s="194" customFormat="1" x14ac:dyDescent="0.25">
      <c r="E276" s="32"/>
      <c r="F276" s="32"/>
      <c r="H276" s="32"/>
      <c r="I276" s="32"/>
      <c r="L276" s="32"/>
      <c r="M276" s="32"/>
    </row>
    <row r="277" spans="5:13" s="194" customFormat="1" x14ac:dyDescent="0.25">
      <c r="E277" s="104"/>
      <c r="F277" s="104"/>
      <c r="H277" s="104"/>
      <c r="I277" s="104"/>
      <c r="L277" s="104"/>
      <c r="M277" s="104"/>
    </row>
    <row r="278" spans="5:13" s="194" customFormat="1" x14ac:dyDescent="0.25"/>
    <row r="279" spans="5:13" s="194" customFormat="1" x14ac:dyDescent="0.25"/>
    <row r="280" spans="5:13" s="194" customFormat="1" x14ac:dyDescent="0.25"/>
    <row r="281" spans="5:13" s="194" customFormat="1" x14ac:dyDescent="0.25"/>
    <row r="282" spans="5:13" s="194" customFormat="1" x14ac:dyDescent="0.25"/>
    <row r="283" spans="5:13" s="194" customFormat="1" x14ac:dyDescent="0.25"/>
    <row r="284" spans="5:13" s="194" customFormat="1" x14ac:dyDescent="0.25"/>
  </sheetData>
  <mergeCells count="14">
    <mergeCell ref="B263:M263"/>
    <mergeCell ref="B7:D9"/>
    <mergeCell ref="E7:G7"/>
    <mergeCell ref="H7:H8"/>
    <mergeCell ref="I7:J7"/>
    <mergeCell ref="L7:M7"/>
    <mergeCell ref="B10:D10"/>
    <mergeCell ref="B256:M256"/>
    <mergeCell ref="B257:K257"/>
    <mergeCell ref="B258:M258"/>
    <mergeCell ref="B259:M259"/>
    <mergeCell ref="B260:M260"/>
    <mergeCell ref="B261:M261"/>
    <mergeCell ref="B262:M262"/>
  </mergeCells>
  <printOptions horizontalCentered="1"/>
  <pageMargins left="0.19685039370078741" right="0.19685039370078741" top="0.19685039370078741" bottom="0.19685039370078741" header="0" footer="0"/>
  <pageSetup scale="78" fitToWidth="0" fitToHeight="0" orientation="landscape" r:id="rId1"/>
  <headerFooter alignWithMargins="0"/>
  <rowBreaks count="7" manualBreakCount="7">
    <brk id="39" min="1" max="12" man="1"/>
    <brk id="69" min="1" max="12" man="1"/>
    <brk id="99" min="1" max="12" man="1"/>
    <brk id="129" min="1" max="12" man="1"/>
    <brk id="159" min="1" max="12" man="1"/>
    <brk id="189" min="1" max="12" man="1"/>
    <brk id="224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0"/>
  <sheetViews>
    <sheetView showGridLines="0" workbookViewId="0">
      <selection activeCell="A19" sqref="A19:H19"/>
    </sheetView>
  </sheetViews>
  <sheetFormatPr baseColWidth="10" defaultRowHeight="15" x14ac:dyDescent="0.25"/>
  <cols>
    <col min="1" max="4" width="12" customWidth="1"/>
    <col min="5" max="5" width="17.5703125" customWidth="1"/>
    <col min="6" max="6" width="12.85546875" customWidth="1"/>
  </cols>
  <sheetData>
    <row r="2" spans="1:6" x14ac:dyDescent="0.25">
      <c r="A2" t="s">
        <v>1334</v>
      </c>
      <c r="B2" t="s">
        <v>1335</v>
      </c>
      <c r="C2" t="s">
        <v>1336</v>
      </c>
      <c r="D2" t="s">
        <v>1337</v>
      </c>
      <c r="E2" t="s">
        <v>1338</v>
      </c>
    </row>
    <row r="3" spans="1:6" x14ac:dyDescent="0.25">
      <c r="E3" t="s">
        <v>1330</v>
      </c>
      <c r="F3" t="s">
        <v>1331</v>
      </c>
    </row>
    <row r="4" spans="1:6" x14ac:dyDescent="0.25">
      <c r="A4" t="s">
        <v>842</v>
      </c>
      <c r="B4" t="s">
        <v>843</v>
      </c>
      <c r="C4" t="s">
        <v>844</v>
      </c>
      <c r="D4" t="s">
        <v>845</v>
      </c>
      <c r="E4" s="179" t="s">
        <v>1332</v>
      </c>
      <c r="F4" s="179" t="s">
        <v>1333</v>
      </c>
    </row>
    <row r="5" spans="1:6" x14ac:dyDescent="0.25">
      <c r="A5">
        <v>1</v>
      </c>
      <c r="B5" t="s">
        <v>1339</v>
      </c>
      <c r="C5" t="s">
        <v>1340</v>
      </c>
      <c r="D5" t="s">
        <v>1341</v>
      </c>
      <c r="E5" s="179">
        <v>1333034400</v>
      </c>
      <c r="F5" s="179">
        <f>E5/12.9/1000000</f>
        <v>103.336</v>
      </c>
    </row>
    <row r="6" spans="1:6" x14ac:dyDescent="0.25">
      <c r="A6">
        <v>2</v>
      </c>
      <c r="B6" t="s">
        <v>1344</v>
      </c>
      <c r="C6" t="s">
        <v>1345</v>
      </c>
      <c r="D6" t="s">
        <v>1346</v>
      </c>
      <c r="E6" s="179">
        <v>3578020949</v>
      </c>
      <c r="F6" s="179">
        <f t="shared" ref="F6:F69" si="0">E6/12.9/1000000</f>
        <v>277.36596503875973</v>
      </c>
    </row>
    <row r="7" spans="1:6" x14ac:dyDescent="0.25">
      <c r="A7">
        <v>3</v>
      </c>
      <c r="B7" t="s">
        <v>1347</v>
      </c>
      <c r="C7" t="s">
        <v>1348</v>
      </c>
      <c r="D7" t="s">
        <v>1349</v>
      </c>
      <c r="E7" s="179">
        <v>354322559</v>
      </c>
      <c r="F7" s="179">
        <f t="shared" si="0"/>
        <v>27.466865038759689</v>
      </c>
    </row>
    <row r="8" spans="1:6" x14ac:dyDescent="0.25">
      <c r="A8">
        <v>4</v>
      </c>
      <c r="B8" t="s">
        <v>1344</v>
      </c>
      <c r="C8" t="s">
        <v>1350</v>
      </c>
      <c r="D8" t="s">
        <v>1351</v>
      </c>
      <c r="E8" s="179">
        <v>4271021023</v>
      </c>
      <c r="F8" s="179">
        <f t="shared" si="0"/>
        <v>331.08690100775192</v>
      </c>
    </row>
    <row r="9" spans="1:6" x14ac:dyDescent="0.25">
      <c r="A9">
        <v>5</v>
      </c>
      <c r="B9" t="s">
        <v>1352</v>
      </c>
      <c r="C9" t="s">
        <v>1353</v>
      </c>
      <c r="D9" t="s">
        <v>1354</v>
      </c>
      <c r="E9" s="179">
        <v>790404324</v>
      </c>
      <c r="F9" s="179">
        <f t="shared" si="0"/>
        <v>61.271653023255809</v>
      </c>
    </row>
    <row r="10" spans="1:6" x14ac:dyDescent="0.25">
      <c r="A10">
        <v>6</v>
      </c>
      <c r="B10" t="s">
        <v>1344</v>
      </c>
      <c r="C10" t="s">
        <v>1355</v>
      </c>
      <c r="D10" t="s">
        <v>1356</v>
      </c>
      <c r="E10" s="179">
        <v>3971308344</v>
      </c>
      <c r="F10" s="179">
        <f t="shared" si="0"/>
        <v>307.85336000000001</v>
      </c>
    </row>
    <row r="11" spans="1:6" x14ac:dyDescent="0.25">
      <c r="A11">
        <v>7</v>
      </c>
      <c r="B11" t="s">
        <v>1357</v>
      </c>
      <c r="C11" t="s">
        <v>1358</v>
      </c>
      <c r="D11" t="s">
        <v>1359</v>
      </c>
      <c r="E11" s="179">
        <v>9045736130</v>
      </c>
      <c r="F11" s="179">
        <f t="shared" si="0"/>
        <v>701.21985503875976</v>
      </c>
    </row>
    <row r="12" spans="1:6" x14ac:dyDescent="0.25">
      <c r="A12">
        <v>9</v>
      </c>
      <c r="B12" t="s">
        <v>1360</v>
      </c>
      <c r="C12" t="s">
        <v>1361</v>
      </c>
      <c r="D12" t="s">
        <v>1362</v>
      </c>
      <c r="E12" s="179">
        <v>1290244107</v>
      </c>
      <c r="F12" s="179">
        <f t="shared" si="0"/>
        <v>100.01892302325581</v>
      </c>
    </row>
    <row r="13" spans="1:6" x14ac:dyDescent="0.25">
      <c r="A13">
        <v>10</v>
      </c>
      <c r="B13" t="s">
        <v>1360</v>
      </c>
      <c r="C13" t="s">
        <v>1363</v>
      </c>
      <c r="D13" t="s">
        <v>1364</v>
      </c>
      <c r="E13" s="179">
        <v>1711415549</v>
      </c>
      <c r="F13" s="179">
        <f t="shared" si="0"/>
        <v>132.66787201550386</v>
      </c>
    </row>
    <row r="14" spans="1:6" x14ac:dyDescent="0.25">
      <c r="A14">
        <v>11</v>
      </c>
      <c r="B14" t="s">
        <v>1360</v>
      </c>
      <c r="C14" t="s">
        <v>1365</v>
      </c>
      <c r="D14" t="s">
        <v>1366</v>
      </c>
      <c r="E14" s="179">
        <v>1420605689</v>
      </c>
      <c r="F14" s="179">
        <f t="shared" si="0"/>
        <v>110.12447201550387</v>
      </c>
    </row>
    <row r="15" spans="1:6" x14ac:dyDescent="0.25">
      <c r="A15">
        <v>12</v>
      </c>
      <c r="B15" t="s">
        <v>1367</v>
      </c>
      <c r="C15" t="s">
        <v>1368</v>
      </c>
      <c r="D15" t="s">
        <v>1369</v>
      </c>
      <c r="E15" s="179">
        <v>2259796948</v>
      </c>
      <c r="F15" s="179">
        <f t="shared" si="0"/>
        <v>175.17805798449612</v>
      </c>
    </row>
    <row r="16" spans="1:6" x14ac:dyDescent="0.25">
      <c r="A16">
        <v>13</v>
      </c>
      <c r="B16" t="s">
        <v>1367</v>
      </c>
      <c r="C16" t="s">
        <v>1370</v>
      </c>
      <c r="D16" t="s">
        <v>1371</v>
      </c>
      <c r="E16" s="179">
        <v>653474126</v>
      </c>
      <c r="F16" s="179">
        <f t="shared" si="0"/>
        <v>50.656908992248056</v>
      </c>
    </row>
    <row r="17" spans="1:6" x14ac:dyDescent="0.25">
      <c r="A17">
        <v>14</v>
      </c>
      <c r="B17" t="s">
        <v>1367</v>
      </c>
      <c r="C17" t="s">
        <v>1372</v>
      </c>
      <c r="D17" t="s">
        <v>1373</v>
      </c>
      <c r="E17" s="179">
        <v>435953565</v>
      </c>
      <c r="F17" s="179">
        <f t="shared" si="0"/>
        <v>33.794849999999997</v>
      </c>
    </row>
    <row r="18" spans="1:6" x14ac:dyDescent="0.25">
      <c r="A18">
        <v>15</v>
      </c>
      <c r="B18" t="s">
        <v>1367</v>
      </c>
      <c r="C18" t="s">
        <v>1374</v>
      </c>
      <c r="D18" t="s">
        <v>1375</v>
      </c>
      <c r="E18" s="179">
        <v>810746243</v>
      </c>
      <c r="F18" s="179">
        <f t="shared" si="0"/>
        <v>62.848545968992248</v>
      </c>
    </row>
    <row r="19" spans="1:6" x14ac:dyDescent="0.25">
      <c r="A19">
        <v>16</v>
      </c>
      <c r="B19" t="s">
        <v>1367</v>
      </c>
      <c r="C19" t="s">
        <v>1376</v>
      </c>
      <c r="D19" t="s">
        <v>1377</v>
      </c>
      <c r="E19" s="179">
        <v>935391320</v>
      </c>
      <c r="F19" s="179">
        <f t="shared" si="0"/>
        <v>72.51095503875969</v>
      </c>
    </row>
    <row r="20" spans="1:6" x14ac:dyDescent="0.25">
      <c r="A20">
        <v>17</v>
      </c>
      <c r="B20" t="s">
        <v>1360</v>
      </c>
      <c r="C20" t="s">
        <v>1378</v>
      </c>
      <c r="D20" t="s">
        <v>1379</v>
      </c>
      <c r="E20" s="179">
        <v>574616529</v>
      </c>
      <c r="F20" s="179">
        <f t="shared" si="0"/>
        <v>44.543916976744185</v>
      </c>
    </row>
    <row r="21" spans="1:6" x14ac:dyDescent="0.25">
      <c r="A21">
        <v>18</v>
      </c>
      <c r="B21" t="s">
        <v>1360</v>
      </c>
      <c r="C21" t="s">
        <v>1380</v>
      </c>
      <c r="D21" t="s">
        <v>1381</v>
      </c>
      <c r="E21" s="179">
        <v>530920875</v>
      </c>
      <c r="F21" s="179">
        <f t="shared" si="0"/>
        <v>41.156656976744181</v>
      </c>
    </row>
    <row r="22" spans="1:6" x14ac:dyDescent="0.25">
      <c r="A22">
        <v>19</v>
      </c>
      <c r="B22" t="s">
        <v>1360</v>
      </c>
      <c r="C22" t="s">
        <v>1382</v>
      </c>
      <c r="D22" t="s">
        <v>1383</v>
      </c>
      <c r="E22" s="179">
        <v>357065808</v>
      </c>
      <c r="F22" s="179">
        <f t="shared" si="0"/>
        <v>27.67952</v>
      </c>
    </row>
    <row r="23" spans="1:6" x14ac:dyDescent="0.25">
      <c r="A23">
        <v>20</v>
      </c>
      <c r="B23" t="s">
        <v>1360</v>
      </c>
      <c r="C23" t="s">
        <v>1384</v>
      </c>
      <c r="D23" t="s">
        <v>1385</v>
      </c>
      <c r="E23" s="179">
        <v>364043289</v>
      </c>
      <c r="F23" s="179">
        <f t="shared" si="0"/>
        <v>28.220410000000001</v>
      </c>
    </row>
    <row r="24" spans="1:6" x14ac:dyDescent="0.25">
      <c r="A24">
        <v>21</v>
      </c>
      <c r="B24" t="s">
        <v>1367</v>
      </c>
      <c r="C24" t="s">
        <v>1386</v>
      </c>
      <c r="D24" t="s">
        <v>1387</v>
      </c>
      <c r="E24" s="179">
        <v>470574443</v>
      </c>
      <c r="F24" s="179">
        <f t="shared" si="0"/>
        <v>36.478638992248058</v>
      </c>
    </row>
    <row r="25" spans="1:6" x14ac:dyDescent="0.25">
      <c r="A25">
        <v>22</v>
      </c>
      <c r="B25" t="s">
        <v>1367</v>
      </c>
      <c r="C25" t="s">
        <v>1388</v>
      </c>
      <c r="D25" t="s">
        <v>1389</v>
      </c>
      <c r="E25" s="179">
        <v>580358100</v>
      </c>
      <c r="F25" s="179">
        <f t="shared" si="0"/>
        <v>44.988999999999997</v>
      </c>
    </row>
    <row r="26" spans="1:6" x14ac:dyDescent="0.25">
      <c r="A26">
        <v>23</v>
      </c>
      <c r="B26" t="s">
        <v>1367</v>
      </c>
      <c r="C26" t="s">
        <v>1390</v>
      </c>
      <c r="D26" t="s">
        <v>1391</v>
      </c>
      <c r="E26" s="179">
        <v>313976583</v>
      </c>
      <c r="F26" s="179">
        <f t="shared" si="0"/>
        <v>24.339269999999999</v>
      </c>
    </row>
    <row r="27" spans="1:6" x14ac:dyDescent="0.25">
      <c r="A27">
        <v>24</v>
      </c>
      <c r="B27" t="s">
        <v>1367</v>
      </c>
      <c r="C27" t="s">
        <v>1392</v>
      </c>
      <c r="D27" t="s">
        <v>1393</v>
      </c>
      <c r="E27" s="179">
        <v>569284366</v>
      </c>
      <c r="F27" s="179">
        <f t="shared" si="0"/>
        <v>44.130571007751932</v>
      </c>
    </row>
    <row r="28" spans="1:6" x14ac:dyDescent="0.25">
      <c r="A28">
        <v>25</v>
      </c>
      <c r="B28" t="s">
        <v>1339</v>
      </c>
      <c r="C28" t="s">
        <v>1394</v>
      </c>
      <c r="D28" t="s">
        <v>1395</v>
      </c>
      <c r="E28" s="179">
        <v>1695334215</v>
      </c>
      <c r="F28" s="179">
        <f t="shared" si="0"/>
        <v>131.42125697674419</v>
      </c>
    </row>
    <row r="29" spans="1:6" x14ac:dyDescent="0.25">
      <c r="A29">
        <v>26</v>
      </c>
      <c r="B29" t="s">
        <v>1396</v>
      </c>
      <c r="C29" t="s">
        <v>1397</v>
      </c>
      <c r="D29" t="s">
        <v>1398</v>
      </c>
      <c r="E29" s="179">
        <v>1481123756</v>
      </c>
      <c r="F29" s="179">
        <f t="shared" si="0"/>
        <v>114.81579503875969</v>
      </c>
    </row>
    <row r="30" spans="1:6" x14ac:dyDescent="0.25">
      <c r="A30">
        <v>27</v>
      </c>
      <c r="B30" t="s">
        <v>1360</v>
      </c>
      <c r="C30" t="s">
        <v>1399</v>
      </c>
      <c r="D30" t="s">
        <v>1400</v>
      </c>
      <c r="E30" s="179">
        <v>1572982966</v>
      </c>
      <c r="F30" s="179">
        <f t="shared" si="0"/>
        <v>121.93666403100775</v>
      </c>
    </row>
    <row r="31" spans="1:6" x14ac:dyDescent="0.25">
      <c r="A31">
        <v>28</v>
      </c>
      <c r="B31" t="s">
        <v>1360</v>
      </c>
      <c r="C31" t="s">
        <v>1401</v>
      </c>
      <c r="D31" t="s">
        <v>1402</v>
      </c>
      <c r="E31" s="179">
        <v>4305529813</v>
      </c>
      <c r="F31" s="179">
        <f t="shared" si="0"/>
        <v>333.76200100775196</v>
      </c>
    </row>
    <row r="32" spans="1:6" x14ac:dyDescent="0.25">
      <c r="A32">
        <v>29</v>
      </c>
      <c r="B32" t="s">
        <v>1360</v>
      </c>
      <c r="C32" t="s">
        <v>1403</v>
      </c>
      <c r="D32" t="s">
        <v>1404</v>
      </c>
      <c r="E32" s="179">
        <v>575678251</v>
      </c>
      <c r="F32" s="179">
        <f t="shared" si="0"/>
        <v>44.626221007751937</v>
      </c>
    </row>
    <row r="33" spans="1:6" x14ac:dyDescent="0.25">
      <c r="A33">
        <v>30</v>
      </c>
      <c r="B33" t="s">
        <v>1360</v>
      </c>
      <c r="C33" t="s">
        <v>1405</v>
      </c>
      <c r="D33" t="s">
        <v>1406</v>
      </c>
      <c r="E33" s="179">
        <v>1698811204</v>
      </c>
      <c r="F33" s="179">
        <f t="shared" si="0"/>
        <v>131.69079100775195</v>
      </c>
    </row>
    <row r="34" spans="1:6" x14ac:dyDescent="0.25">
      <c r="A34">
        <v>31</v>
      </c>
      <c r="B34" t="s">
        <v>1360</v>
      </c>
      <c r="C34" t="s">
        <v>1407</v>
      </c>
      <c r="D34" t="s">
        <v>1408</v>
      </c>
      <c r="E34" s="179">
        <v>3554354686</v>
      </c>
      <c r="F34" s="179">
        <f t="shared" si="0"/>
        <v>275.53137100775194</v>
      </c>
    </row>
    <row r="35" spans="1:6" x14ac:dyDescent="0.25">
      <c r="A35">
        <v>32</v>
      </c>
      <c r="B35" t="s">
        <v>1367</v>
      </c>
      <c r="C35" t="s">
        <v>1409</v>
      </c>
      <c r="D35" t="s">
        <v>1410</v>
      </c>
      <c r="E35" s="179">
        <v>829469291</v>
      </c>
      <c r="F35" s="179">
        <f t="shared" si="0"/>
        <v>64.299945038759688</v>
      </c>
    </row>
    <row r="36" spans="1:6" x14ac:dyDescent="0.25">
      <c r="A36">
        <v>33</v>
      </c>
      <c r="B36" t="s">
        <v>1367</v>
      </c>
      <c r="C36" t="s">
        <v>1411</v>
      </c>
      <c r="D36" t="s">
        <v>1412</v>
      </c>
      <c r="E36" s="179">
        <v>1000954305</v>
      </c>
      <c r="F36" s="179">
        <f t="shared" si="0"/>
        <v>77.59335697674419</v>
      </c>
    </row>
    <row r="37" spans="1:6" x14ac:dyDescent="0.25">
      <c r="A37">
        <v>34</v>
      </c>
      <c r="B37" t="s">
        <v>1367</v>
      </c>
      <c r="C37" t="s">
        <v>1413</v>
      </c>
      <c r="D37" t="s">
        <v>1414</v>
      </c>
      <c r="E37" s="179">
        <v>935184365</v>
      </c>
      <c r="F37" s="179">
        <f t="shared" si="0"/>
        <v>72.494912015503871</v>
      </c>
    </row>
    <row r="38" spans="1:6" x14ac:dyDescent="0.25">
      <c r="A38">
        <v>35</v>
      </c>
      <c r="B38" t="s">
        <v>1367</v>
      </c>
      <c r="C38" t="s">
        <v>1415</v>
      </c>
      <c r="D38" t="s">
        <v>1416</v>
      </c>
      <c r="E38" s="179">
        <v>522417286</v>
      </c>
      <c r="F38" s="179">
        <f t="shared" si="0"/>
        <v>40.497464031007752</v>
      </c>
    </row>
    <row r="39" spans="1:6" x14ac:dyDescent="0.25">
      <c r="A39">
        <v>36</v>
      </c>
      <c r="B39" t="s">
        <v>1367</v>
      </c>
      <c r="C39" t="s">
        <v>1417</v>
      </c>
      <c r="D39" t="s">
        <v>1418</v>
      </c>
      <c r="E39" s="179">
        <v>110789341</v>
      </c>
      <c r="F39" s="179">
        <f t="shared" si="0"/>
        <v>8.5883210077519383</v>
      </c>
    </row>
    <row r="40" spans="1:6" x14ac:dyDescent="0.25">
      <c r="A40">
        <v>37</v>
      </c>
      <c r="B40" t="s">
        <v>1367</v>
      </c>
      <c r="C40" t="s">
        <v>1419</v>
      </c>
      <c r="D40" t="s">
        <v>1420</v>
      </c>
      <c r="E40" s="179">
        <v>2233954365</v>
      </c>
      <c r="F40" s="179">
        <f t="shared" si="0"/>
        <v>173.17475697674416</v>
      </c>
    </row>
    <row r="41" spans="1:6" x14ac:dyDescent="0.25">
      <c r="A41">
        <v>38</v>
      </c>
      <c r="B41" t="s">
        <v>1344</v>
      </c>
      <c r="C41" t="s">
        <v>1421</v>
      </c>
      <c r="D41" t="s">
        <v>1422</v>
      </c>
      <c r="E41" s="179">
        <v>1468258134</v>
      </c>
      <c r="F41" s="179">
        <f t="shared" si="0"/>
        <v>113.81846</v>
      </c>
    </row>
    <row r="42" spans="1:6" x14ac:dyDescent="0.25">
      <c r="A42">
        <v>39</v>
      </c>
      <c r="B42" t="s">
        <v>1360</v>
      </c>
      <c r="C42" t="s">
        <v>1423</v>
      </c>
      <c r="D42" t="s">
        <v>1424</v>
      </c>
      <c r="E42" s="179">
        <v>847175637</v>
      </c>
      <c r="F42" s="179">
        <f t="shared" si="0"/>
        <v>65.672529999999995</v>
      </c>
    </row>
    <row r="43" spans="1:6" x14ac:dyDescent="0.25">
      <c r="A43">
        <v>40</v>
      </c>
      <c r="B43" t="s">
        <v>1360</v>
      </c>
      <c r="C43" t="s">
        <v>1425</v>
      </c>
      <c r="D43" t="s">
        <v>1426</v>
      </c>
      <c r="E43" s="179">
        <v>190953669</v>
      </c>
      <c r="F43" s="179">
        <f t="shared" si="0"/>
        <v>14.80261</v>
      </c>
    </row>
    <row r="44" spans="1:6" x14ac:dyDescent="0.25">
      <c r="A44">
        <v>41</v>
      </c>
      <c r="B44" t="s">
        <v>1360</v>
      </c>
      <c r="C44" t="s">
        <v>1427</v>
      </c>
      <c r="D44" t="s">
        <v>1428</v>
      </c>
      <c r="E44" s="179">
        <v>3190227147</v>
      </c>
      <c r="F44" s="179">
        <f t="shared" si="0"/>
        <v>247.30443</v>
      </c>
    </row>
    <row r="45" spans="1:6" x14ac:dyDescent="0.25">
      <c r="A45">
        <v>42</v>
      </c>
      <c r="B45" t="s">
        <v>1360</v>
      </c>
      <c r="C45" t="s">
        <v>1429</v>
      </c>
      <c r="D45" t="s">
        <v>1430</v>
      </c>
      <c r="E45" s="179">
        <v>1385428421</v>
      </c>
      <c r="F45" s="179">
        <f t="shared" si="0"/>
        <v>107.39755201550386</v>
      </c>
    </row>
    <row r="46" spans="1:6" x14ac:dyDescent="0.25">
      <c r="A46">
        <v>43</v>
      </c>
      <c r="B46" t="s">
        <v>1360</v>
      </c>
      <c r="C46" t="s">
        <v>1431</v>
      </c>
      <c r="D46" t="s">
        <v>1432</v>
      </c>
      <c r="E46" s="179">
        <v>564371904</v>
      </c>
      <c r="F46" s="179">
        <f t="shared" si="0"/>
        <v>43.749760000000002</v>
      </c>
    </row>
    <row r="47" spans="1:6" x14ac:dyDescent="0.25">
      <c r="A47">
        <v>44</v>
      </c>
      <c r="B47" t="s">
        <v>1367</v>
      </c>
      <c r="C47" t="s">
        <v>1433</v>
      </c>
      <c r="D47" t="s">
        <v>1434</v>
      </c>
      <c r="E47" s="179">
        <v>283761300</v>
      </c>
      <c r="F47" s="179">
        <f t="shared" si="0"/>
        <v>21.997</v>
      </c>
    </row>
    <row r="48" spans="1:6" x14ac:dyDescent="0.25">
      <c r="A48">
        <v>45</v>
      </c>
      <c r="B48" t="s">
        <v>1367</v>
      </c>
      <c r="C48" t="s">
        <v>1435</v>
      </c>
      <c r="D48" t="s">
        <v>1436</v>
      </c>
      <c r="E48" s="179">
        <v>739086924</v>
      </c>
      <c r="F48" s="179">
        <f t="shared" si="0"/>
        <v>57.293559999999999</v>
      </c>
    </row>
    <row r="49" spans="1:6" x14ac:dyDescent="0.25">
      <c r="A49">
        <v>46</v>
      </c>
      <c r="B49" t="s">
        <v>1367</v>
      </c>
      <c r="C49" t="s">
        <v>1437</v>
      </c>
      <c r="D49" t="s">
        <v>1438</v>
      </c>
      <c r="E49" s="179">
        <v>276081027</v>
      </c>
      <c r="F49" s="179">
        <f t="shared" si="0"/>
        <v>21.401630000000001</v>
      </c>
    </row>
    <row r="50" spans="1:6" x14ac:dyDescent="0.25">
      <c r="A50">
        <v>47</v>
      </c>
      <c r="B50" t="s">
        <v>1367</v>
      </c>
      <c r="C50" t="s">
        <v>1439</v>
      </c>
      <c r="D50" t="s">
        <v>1440</v>
      </c>
      <c r="E50" s="179">
        <v>577908674</v>
      </c>
      <c r="F50" s="179">
        <f t="shared" si="0"/>
        <v>44.799122015503876</v>
      </c>
    </row>
    <row r="51" spans="1:6" x14ac:dyDescent="0.25">
      <c r="A51">
        <v>48</v>
      </c>
      <c r="B51" t="s">
        <v>1347</v>
      </c>
      <c r="C51" t="s">
        <v>1441</v>
      </c>
      <c r="D51" t="s">
        <v>1442</v>
      </c>
      <c r="E51" s="179">
        <v>722424097</v>
      </c>
      <c r="F51" s="179">
        <f t="shared" si="0"/>
        <v>56.001867984496123</v>
      </c>
    </row>
    <row r="52" spans="1:6" x14ac:dyDescent="0.25">
      <c r="A52">
        <v>49</v>
      </c>
      <c r="B52" t="s">
        <v>1360</v>
      </c>
      <c r="C52" t="s">
        <v>1443</v>
      </c>
      <c r="D52" t="s">
        <v>1444</v>
      </c>
      <c r="E52" s="179">
        <v>1636442142</v>
      </c>
      <c r="F52" s="179">
        <f t="shared" si="0"/>
        <v>126.85598</v>
      </c>
    </row>
    <row r="53" spans="1:6" x14ac:dyDescent="0.25">
      <c r="A53">
        <v>50</v>
      </c>
      <c r="B53" t="s">
        <v>1360</v>
      </c>
      <c r="C53" t="s">
        <v>1445</v>
      </c>
      <c r="D53" t="s">
        <v>1446</v>
      </c>
      <c r="E53" s="179">
        <v>1966892244</v>
      </c>
      <c r="F53" s="179">
        <f t="shared" si="0"/>
        <v>152.47226697674418</v>
      </c>
    </row>
    <row r="54" spans="1:6" x14ac:dyDescent="0.25">
      <c r="A54">
        <v>51</v>
      </c>
      <c r="B54" t="s">
        <v>1360</v>
      </c>
      <c r="C54" t="s">
        <v>1447</v>
      </c>
      <c r="D54" t="s">
        <v>1448</v>
      </c>
      <c r="E54" s="179">
        <v>369253896</v>
      </c>
      <c r="F54" s="179">
        <f t="shared" si="0"/>
        <v>28.624333023255815</v>
      </c>
    </row>
    <row r="55" spans="1:6" x14ac:dyDescent="0.25">
      <c r="A55">
        <v>52</v>
      </c>
      <c r="B55" t="s">
        <v>1360</v>
      </c>
      <c r="C55" t="s">
        <v>1449</v>
      </c>
      <c r="D55" t="s">
        <v>1450</v>
      </c>
      <c r="E55" s="179">
        <v>354958038</v>
      </c>
      <c r="F55" s="179">
        <f t="shared" si="0"/>
        <v>27.516126976744186</v>
      </c>
    </row>
    <row r="56" spans="1:6" x14ac:dyDescent="0.25">
      <c r="A56">
        <v>53</v>
      </c>
      <c r="B56" t="s">
        <v>1360</v>
      </c>
      <c r="C56" t="s">
        <v>1451</v>
      </c>
      <c r="D56" t="s">
        <v>1452</v>
      </c>
      <c r="E56" s="179">
        <v>215034654</v>
      </c>
      <c r="F56" s="179">
        <f t="shared" si="0"/>
        <v>16.669353023255812</v>
      </c>
    </row>
    <row r="57" spans="1:6" x14ac:dyDescent="0.25">
      <c r="A57">
        <v>54</v>
      </c>
      <c r="B57" t="s">
        <v>1360</v>
      </c>
      <c r="C57" t="s">
        <v>1453</v>
      </c>
      <c r="D57" t="s">
        <v>1454</v>
      </c>
      <c r="E57" s="179">
        <v>335627982</v>
      </c>
      <c r="F57" s="179">
        <f t="shared" si="0"/>
        <v>26.017673023255814</v>
      </c>
    </row>
    <row r="58" spans="1:6" x14ac:dyDescent="0.25">
      <c r="A58">
        <v>55</v>
      </c>
      <c r="B58" t="s">
        <v>1360</v>
      </c>
      <c r="C58" t="s">
        <v>1455</v>
      </c>
      <c r="D58" t="s">
        <v>1456</v>
      </c>
      <c r="E58" s="179">
        <v>273206830</v>
      </c>
      <c r="F58" s="179">
        <f t="shared" si="0"/>
        <v>21.178824031007753</v>
      </c>
    </row>
    <row r="59" spans="1:6" x14ac:dyDescent="0.25">
      <c r="A59">
        <v>57</v>
      </c>
      <c r="B59" t="s">
        <v>1360</v>
      </c>
      <c r="C59" t="s">
        <v>1457</v>
      </c>
      <c r="D59" t="s">
        <v>1458</v>
      </c>
      <c r="E59" s="179">
        <v>177486030</v>
      </c>
      <c r="F59" s="179">
        <f t="shared" si="0"/>
        <v>13.758606976744186</v>
      </c>
    </row>
    <row r="60" spans="1:6" x14ac:dyDescent="0.25">
      <c r="A60">
        <v>58</v>
      </c>
      <c r="B60" t="s">
        <v>1367</v>
      </c>
      <c r="C60" t="s">
        <v>1459</v>
      </c>
      <c r="D60" t="s">
        <v>1460</v>
      </c>
      <c r="E60" s="179">
        <v>1005946773</v>
      </c>
      <c r="F60" s="179">
        <f t="shared" si="0"/>
        <v>77.980369999999994</v>
      </c>
    </row>
    <row r="61" spans="1:6" x14ac:dyDescent="0.25">
      <c r="A61">
        <v>59</v>
      </c>
      <c r="B61" t="s">
        <v>1367</v>
      </c>
      <c r="C61" t="s">
        <v>1461</v>
      </c>
      <c r="D61" t="s">
        <v>1462</v>
      </c>
      <c r="E61" s="179">
        <v>390774837</v>
      </c>
      <c r="F61" s="179">
        <f t="shared" si="0"/>
        <v>30.292623023255814</v>
      </c>
    </row>
    <row r="62" spans="1:6" x14ac:dyDescent="0.25">
      <c r="A62">
        <v>60</v>
      </c>
      <c r="B62" t="s">
        <v>1463</v>
      </c>
      <c r="C62" t="s">
        <v>1464</v>
      </c>
      <c r="D62" t="s">
        <v>1465</v>
      </c>
      <c r="E62" s="179">
        <v>1461203950</v>
      </c>
      <c r="F62" s="179">
        <f t="shared" si="0"/>
        <v>113.27162403100775</v>
      </c>
    </row>
    <row r="63" spans="1:6" x14ac:dyDescent="0.25">
      <c r="A63">
        <v>61</v>
      </c>
      <c r="B63" t="s">
        <v>1344</v>
      </c>
      <c r="C63" t="s">
        <v>1466</v>
      </c>
      <c r="D63" t="s">
        <v>1467</v>
      </c>
      <c r="E63" s="179">
        <v>993141033</v>
      </c>
      <c r="F63" s="179">
        <f t="shared" si="0"/>
        <v>76.987676976744183</v>
      </c>
    </row>
    <row r="64" spans="1:6" x14ac:dyDescent="0.25">
      <c r="A64">
        <v>62</v>
      </c>
      <c r="B64" t="s">
        <v>1469</v>
      </c>
      <c r="C64" t="s">
        <v>1470</v>
      </c>
      <c r="D64" t="s">
        <v>1471</v>
      </c>
      <c r="E64" s="179">
        <v>11091271960</v>
      </c>
      <c r="F64" s="179">
        <f t="shared" si="0"/>
        <v>859.7885240310078</v>
      </c>
    </row>
    <row r="65" spans="1:6" x14ac:dyDescent="0.25">
      <c r="A65">
        <v>63</v>
      </c>
      <c r="B65" t="s">
        <v>1396</v>
      </c>
      <c r="C65" t="s">
        <v>1472</v>
      </c>
      <c r="D65" t="s">
        <v>1473</v>
      </c>
      <c r="E65" s="179">
        <v>10751947741</v>
      </c>
      <c r="F65" s="179">
        <f t="shared" si="0"/>
        <v>833.48432100775199</v>
      </c>
    </row>
    <row r="66" spans="1:6" x14ac:dyDescent="0.25">
      <c r="A66">
        <v>64</v>
      </c>
      <c r="B66" t="s">
        <v>1360</v>
      </c>
      <c r="C66" t="s">
        <v>1475</v>
      </c>
      <c r="D66" t="s">
        <v>1476</v>
      </c>
      <c r="E66" s="179">
        <v>86345195</v>
      </c>
      <c r="F66" s="179">
        <f t="shared" si="0"/>
        <v>6.6934259689922486</v>
      </c>
    </row>
    <row r="67" spans="1:6" x14ac:dyDescent="0.25">
      <c r="A67">
        <v>65</v>
      </c>
      <c r="B67" t="s">
        <v>1360</v>
      </c>
      <c r="C67" t="s">
        <v>1477</v>
      </c>
      <c r="D67" t="s">
        <v>1478</v>
      </c>
      <c r="E67" s="179">
        <v>881270144</v>
      </c>
      <c r="F67" s="179">
        <f t="shared" si="0"/>
        <v>68.315515038759699</v>
      </c>
    </row>
    <row r="68" spans="1:6" x14ac:dyDescent="0.25">
      <c r="A68">
        <v>66</v>
      </c>
      <c r="B68" t="s">
        <v>1360</v>
      </c>
      <c r="C68" t="s">
        <v>1479</v>
      </c>
      <c r="D68" t="s">
        <v>1480</v>
      </c>
      <c r="E68" s="179">
        <v>967146411</v>
      </c>
      <c r="F68" s="179">
        <f t="shared" si="0"/>
        <v>74.972589999999997</v>
      </c>
    </row>
    <row r="69" spans="1:6" x14ac:dyDescent="0.25">
      <c r="A69">
        <v>67</v>
      </c>
      <c r="B69" t="s">
        <v>1360</v>
      </c>
      <c r="C69" t="s">
        <v>1481</v>
      </c>
      <c r="D69" t="s">
        <v>1482</v>
      </c>
      <c r="E69" s="179">
        <v>263837121</v>
      </c>
      <c r="F69" s="179">
        <f t="shared" si="0"/>
        <v>20.452490000000001</v>
      </c>
    </row>
    <row r="70" spans="1:6" x14ac:dyDescent="0.25">
      <c r="A70">
        <v>68</v>
      </c>
      <c r="B70" t="s">
        <v>1360</v>
      </c>
      <c r="C70" t="s">
        <v>1483</v>
      </c>
      <c r="D70" t="s">
        <v>1484</v>
      </c>
      <c r="E70" s="179">
        <v>1392426000</v>
      </c>
      <c r="F70" s="179">
        <f t="shared" ref="F70:F133" si="1">E70/12.9/1000000</f>
        <v>107.94</v>
      </c>
    </row>
    <row r="71" spans="1:6" x14ac:dyDescent="0.25">
      <c r="A71">
        <v>69</v>
      </c>
      <c r="B71" t="s">
        <v>1360</v>
      </c>
      <c r="C71" t="s">
        <v>1485</v>
      </c>
      <c r="D71" t="s">
        <v>1486</v>
      </c>
      <c r="E71" s="179">
        <v>428416005</v>
      </c>
      <c r="F71" s="179">
        <f t="shared" si="1"/>
        <v>33.210543023255816</v>
      </c>
    </row>
    <row r="72" spans="1:6" x14ac:dyDescent="0.25">
      <c r="A72">
        <v>70</v>
      </c>
      <c r="B72" t="s">
        <v>1360</v>
      </c>
      <c r="C72" t="s">
        <v>1487</v>
      </c>
      <c r="D72" t="s">
        <v>1488</v>
      </c>
      <c r="E72" s="179">
        <v>478745187</v>
      </c>
      <c r="F72" s="179">
        <f t="shared" si="1"/>
        <v>37.112029999999997</v>
      </c>
    </row>
    <row r="73" spans="1:6" x14ac:dyDescent="0.25">
      <c r="A73">
        <v>71</v>
      </c>
      <c r="B73" t="s">
        <v>1489</v>
      </c>
      <c r="C73" t="s">
        <v>1490</v>
      </c>
      <c r="D73" t="s">
        <v>1491</v>
      </c>
      <c r="E73" s="179">
        <v>175121370</v>
      </c>
      <c r="F73" s="179">
        <f t="shared" si="1"/>
        <v>13.5753</v>
      </c>
    </row>
    <row r="74" spans="1:6" x14ac:dyDescent="0.25">
      <c r="A74">
        <v>72</v>
      </c>
      <c r="B74" t="s">
        <v>1492</v>
      </c>
      <c r="C74" t="s">
        <v>1493</v>
      </c>
      <c r="D74" t="s">
        <v>1494</v>
      </c>
      <c r="E74" s="179">
        <v>398716386</v>
      </c>
      <c r="F74" s="179">
        <f t="shared" si="1"/>
        <v>30.908246976744188</v>
      </c>
    </row>
    <row r="75" spans="1:6" x14ac:dyDescent="0.25">
      <c r="A75">
        <v>73</v>
      </c>
      <c r="B75" t="s">
        <v>1492</v>
      </c>
      <c r="C75" t="s">
        <v>1495</v>
      </c>
      <c r="D75" t="s">
        <v>1496</v>
      </c>
      <c r="E75" s="179">
        <v>546213696</v>
      </c>
      <c r="F75" s="179">
        <f t="shared" si="1"/>
        <v>42.342146976744182</v>
      </c>
    </row>
    <row r="76" spans="1:6" x14ac:dyDescent="0.25">
      <c r="A76">
        <v>74</v>
      </c>
      <c r="B76" t="s">
        <v>1492</v>
      </c>
      <c r="C76" t="s">
        <v>1497</v>
      </c>
      <c r="D76" t="s">
        <v>1498</v>
      </c>
      <c r="E76" s="179">
        <v>81889639</v>
      </c>
      <c r="F76" s="179">
        <f t="shared" si="1"/>
        <v>6.3480340310077521</v>
      </c>
    </row>
    <row r="77" spans="1:6" x14ac:dyDescent="0.25">
      <c r="A77">
        <v>75</v>
      </c>
      <c r="B77" t="s">
        <v>1492</v>
      </c>
      <c r="C77" t="s">
        <v>1499</v>
      </c>
      <c r="D77" t="s">
        <v>1500</v>
      </c>
      <c r="E77" s="179">
        <v>149060455</v>
      </c>
      <c r="F77" s="179">
        <f t="shared" si="1"/>
        <v>11.555074031007752</v>
      </c>
    </row>
    <row r="78" spans="1:6" x14ac:dyDescent="0.25">
      <c r="A78">
        <v>76</v>
      </c>
      <c r="B78" t="s">
        <v>1492</v>
      </c>
      <c r="C78" t="s">
        <v>1501</v>
      </c>
      <c r="D78" t="s">
        <v>1502</v>
      </c>
      <c r="E78" s="179">
        <v>242081413</v>
      </c>
      <c r="F78" s="179">
        <f t="shared" si="1"/>
        <v>18.766001007751939</v>
      </c>
    </row>
    <row r="79" spans="1:6" x14ac:dyDescent="0.25">
      <c r="A79">
        <v>77</v>
      </c>
      <c r="B79" t="s">
        <v>1492</v>
      </c>
      <c r="C79" t="s">
        <v>1503</v>
      </c>
      <c r="D79" t="s">
        <v>1504</v>
      </c>
      <c r="E79" s="179">
        <v>185806750</v>
      </c>
      <c r="F79" s="179">
        <f t="shared" si="1"/>
        <v>14.403624031007752</v>
      </c>
    </row>
    <row r="80" spans="1:6" x14ac:dyDescent="0.25">
      <c r="A80">
        <v>78</v>
      </c>
      <c r="B80" t="s">
        <v>1492</v>
      </c>
      <c r="C80" t="s">
        <v>1505</v>
      </c>
      <c r="D80" t="s">
        <v>1506</v>
      </c>
      <c r="E80" s="179">
        <v>3181708</v>
      </c>
      <c r="F80" s="179">
        <f t="shared" si="1"/>
        <v>0.24664403100775195</v>
      </c>
    </row>
    <row r="81" spans="1:6" x14ac:dyDescent="0.25">
      <c r="A81">
        <v>79</v>
      </c>
      <c r="B81" t="s">
        <v>1492</v>
      </c>
      <c r="C81" t="s">
        <v>1507</v>
      </c>
      <c r="D81" t="s">
        <v>1508</v>
      </c>
      <c r="E81" s="179">
        <v>1643300040</v>
      </c>
      <c r="F81" s="179">
        <f t="shared" si="1"/>
        <v>127.38760000000001</v>
      </c>
    </row>
    <row r="82" spans="1:6" x14ac:dyDescent="0.25">
      <c r="A82">
        <v>80</v>
      </c>
      <c r="B82" t="s">
        <v>1492</v>
      </c>
      <c r="C82" t="s">
        <v>1509</v>
      </c>
      <c r="D82" t="s">
        <v>1510</v>
      </c>
      <c r="E82" s="179">
        <v>380421000</v>
      </c>
      <c r="F82" s="179">
        <f t="shared" si="1"/>
        <v>29.49</v>
      </c>
    </row>
    <row r="83" spans="1:6" x14ac:dyDescent="0.25">
      <c r="A83">
        <v>82</v>
      </c>
      <c r="B83" t="s">
        <v>1492</v>
      </c>
      <c r="C83" t="s">
        <v>1511</v>
      </c>
      <c r="D83" t="s">
        <v>1512</v>
      </c>
      <c r="E83" s="179">
        <v>7739974</v>
      </c>
      <c r="F83" s="179">
        <f t="shared" si="1"/>
        <v>0.59999798449612396</v>
      </c>
    </row>
    <row r="84" spans="1:6" x14ac:dyDescent="0.25">
      <c r="A84">
        <v>83</v>
      </c>
      <c r="B84" t="s">
        <v>1492</v>
      </c>
      <c r="C84" t="s">
        <v>1513</v>
      </c>
      <c r="D84" t="s">
        <v>1514</v>
      </c>
      <c r="E84" s="179">
        <v>11807293</v>
      </c>
      <c r="F84" s="179">
        <f t="shared" si="1"/>
        <v>0.91529403100775197</v>
      </c>
    </row>
    <row r="85" spans="1:6" x14ac:dyDescent="0.25">
      <c r="A85">
        <v>84</v>
      </c>
      <c r="B85" t="s">
        <v>1492</v>
      </c>
      <c r="C85" t="s">
        <v>1515</v>
      </c>
      <c r="D85" t="s">
        <v>1516</v>
      </c>
      <c r="E85" s="179">
        <v>174266100</v>
      </c>
      <c r="F85" s="179">
        <f t="shared" si="1"/>
        <v>13.509</v>
      </c>
    </row>
    <row r="86" spans="1:6" x14ac:dyDescent="0.25">
      <c r="A86">
        <v>87</v>
      </c>
      <c r="B86" t="s">
        <v>1492</v>
      </c>
      <c r="C86" t="s">
        <v>1517</v>
      </c>
      <c r="D86" t="s">
        <v>1518</v>
      </c>
      <c r="E86" s="179">
        <v>634680387</v>
      </c>
      <c r="F86" s="179">
        <f t="shared" si="1"/>
        <v>49.200029999999998</v>
      </c>
    </row>
    <row r="87" spans="1:6" x14ac:dyDescent="0.25">
      <c r="A87">
        <v>90</v>
      </c>
      <c r="B87" t="s">
        <v>1492</v>
      </c>
      <c r="C87" t="s">
        <v>1519</v>
      </c>
      <c r="D87" t="s">
        <v>1520</v>
      </c>
      <c r="E87" s="179">
        <v>173376000</v>
      </c>
      <c r="F87" s="179">
        <f t="shared" si="1"/>
        <v>13.44</v>
      </c>
    </row>
    <row r="88" spans="1:6" x14ac:dyDescent="0.25">
      <c r="A88">
        <v>91</v>
      </c>
      <c r="B88" t="s">
        <v>1492</v>
      </c>
      <c r="C88" t="s">
        <v>1521</v>
      </c>
      <c r="D88" t="s">
        <v>1522</v>
      </c>
      <c r="E88" s="179">
        <v>148550466</v>
      </c>
      <c r="F88" s="179">
        <f t="shared" si="1"/>
        <v>11.51554</v>
      </c>
    </row>
    <row r="89" spans="1:6" x14ac:dyDescent="0.25">
      <c r="A89">
        <v>92</v>
      </c>
      <c r="B89" t="s">
        <v>1492</v>
      </c>
      <c r="C89" t="s">
        <v>1523</v>
      </c>
      <c r="D89" t="s">
        <v>1524</v>
      </c>
      <c r="E89" s="179">
        <v>417321347</v>
      </c>
      <c r="F89" s="179">
        <f t="shared" si="1"/>
        <v>32.350492015503875</v>
      </c>
    </row>
    <row r="90" spans="1:6" x14ac:dyDescent="0.25">
      <c r="A90">
        <v>93</v>
      </c>
      <c r="B90" t="s">
        <v>1492</v>
      </c>
      <c r="C90" t="s">
        <v>1525</v>
      </c>
      <c r="D90" t="s">
        <v>1526</v>
      </c>
      <c r="E90" s="179">
        <v>224058513</v>
      </c>
      <c r="F90" s="179">
        <f t="shared" si="1"/>
        <v>17.368876976744186</v>
      </c>
    </row>
    <row r="91" spans="1:6" x14ac:dyDescent="0.25">
      <c r="A91">
        <v>94</v>
      </c>
      <c r="B91" t="s">
        <v>1492</v>
      </c>
      <c r="C91" t="s">
        <v>1527</v>
      </c>
      <c r="D91" t="s">
        <v>1528</v>
      </c>
      <c r="E91" s="179">
        <v>74691000</v>
      </c>
      <c r="F91" s="179">
        <f t="shared" si="1"/>
        <v>5.79</v>
      </c>
    </row>
    <row r="92" spans="1:6" x14ac:dyDescent="0.25">
      <c r="A92">
        <v>95</v>
      </c>
      <c r="B92" t="s">
        <v>1367</v>
      </c>
      <c r="C92" t="s">
        <v>1529</v>
      </c>
      <c r="D92" t="s">
        <v>1530</v>
      </c>
      <c r="E92" s="179">
        <v>99380181</v>
      </c>
      <c r="F92" s="179">
        <f t="shared" si="1"/>
        <v>7.7038900000000003</v>
      </c>
    </row>
    <row r="93" spans="1:6" x14ac:dyDescent="0.25">
      <c r="A93">
        <v>98</v>
      </c>
      <c r="B93" t="s">
        <v>1367</v>
      </c>
      <c r="C93" t="s">
        <v>1531</v>
      </c>
      <c r="D93" t="s">
        <v>1532</v>
      </c>
      <c r="E93" s="179">
        <v>44884054</v>
      </c>
      <c r="F93" s="179">
        <f t="shared" si="1"/>
        <v>3.479384031007752</v>
      </c>
    </row>
    <row r="94" spans="1:6" x14ac:dyDescent="0.25">
      <c r="A94">
        <v>99</v>
      </c>
      <c r="B94" t="s">
        <v>1367</v>
      </c>
      <c r="C94" t="s">
        <v>1533</v>
      </c>
      <c r="D94" t="s">
        <v>1534</v>
      </c>
      <c r="E94" s="179">
        <v>578113281</v>
      </c>
      <c r="F94" s="179">
        <f t="shared" si="1"/>
        <v>44.814983023255813</v>
      </c>
    </row>
    <row r="95" spans="1:6" x14ac:dyDescent="0.25">
      <c r="A95">
        <v>100</v>
      </c>
      <c r="B95" t="s">
        <v>1535</v>
      </c>
      <c r="C95" t="s">
        <v>1536</v>
      </c>
      <c r="D95" t="s">
        <v>1537</v>
      </c>
      <c r="E95" s="179">
        <v>1026830467</v>
      </c>
      <c r="F95" s="179">
        <f t="shared" si="1"/>
        <v>79.599261007751949</v>
      </c>
    </row>
    <row r="96" spans="1:6" x14ac:dyDescent="0.25">
      <c r="A96">
        <v>101</v>
      </c>
      <c r="B96" t="s">
        <v>1535</v>
      </c>
      <c r="C96" t="s">
        <v>1538</v>
      </c>
      <c r="D96" t="s">
        <v>1539</v>
      </c>
      <c r="E96" s="179">
        <v>501928680</v>
      </c>
      <c r="F96" s="179">
        <f t="shared" si="1"/>
        <v>38.909199999999998</v>
      </c>
    </row>
    <row r="97" spans="1:6" x14ac:dyDescent="0.25">
      <c r="A97">
        <v>102</v>
      </c>
      <c r="B97" t="s">
        <v>1535</v>
      </c>
      <c r="C97" t="s">
        <v>1540</v>
      </c>
      <c r="D97" t="s">
        <v>1541</v>
      </c>
      <c r="E97" s="179">
        <v>248834189</v>
      </c>
      <c r="F97" s="179">
        <f t="shared" si="1"/>
        <v>19.289472015503875</v>
      </c>
    </row>
    <row r="98" spans="1:6" x14ac:dyDescent="0.25">
      <c r="A98">
        <v>103</v>
      </c>
      <c r="B98" t="s">
        <v>1535</v>
      </c>
      <c r="C98" t="s">
        <v>1542</v>
      </c>
      <c r="D98" t="s">
        <v>1543</v>
      </c>
      <c r="E98" s="179">
        <v>86315861</v>
      </c>
      <c r="F98" s="179">
        <f t="shared" si="1"/>
        <v>6.6911520155038762</v>
      </c>
    </row>
    <row r="99" spans="1:6" x14ac:dyDescent="0.25">
      <c r="A99">
        <v>104</v>
      </c>
      <c r="B99" t="s">
        <v>1535</v>
      </c>
      <c r="C99" t="s">
        <v>1544</v>
      </c>
      <c r="D99" t="s">
        <v>1545</v>
      </c>
      <c r="E99" s="179">
        <v>2924068800</v>
      </c>
      <c r="F99" s="179">
        <f t="shared" si="1"/>
        <v>226.672</v>
      </c>
    </row>
    <row r="100" spans="1:6" x14ac:dyDescent="0.25">
      <c r="A100">
        <v>105</v>
      </c>
      <c r="B100" t="s">
        <v>1535</v>
      </c>
      <c r="C100" t="s">
        <v>1546</v>
      </c>
      <c r="D100" t="s">
        <v>1547</v>
      </c>
      <c r="E100" s="179">
        <v>1308828750</v>
      </c>
      <c r="F100" s="179">
        <f t="shared" si="1"/>
        <v>101.45959302325581</v>
      </c>
    </row>
    <row r="101" spans="1:6" x14ac:dyDescent="0.25">
      <c r="A101">
        <v>106</v>
      </c>
      <c r="B101" t="s">
        <v>1344</v>
      </c>
      <c r="C101" t="s">
        <v>1548</v>
      </c>
      <c r="D101" t="s">
        <v>1549</v>
      </c>
      <c r="E101" s="179">
        <v>961001754</v>
      </c>
      <c r="F101" s="179">
        <f t="shared" si="1"/>
        <v>74.496260000000007</v>
      </c>
    </row>
    <row r="102" spans="1:6" x14ac:dyDescent="0.25">
      <c r="A102">
        <v>107</v>
      </c>
      <c r="B102" t="s">
        <v>1347</v>
      </c>
      <c r="C102" t="s">
        <v>1550</v>
      </c>
      <c r="D102" t="s">
        <v>1551</v>
      </c>
      <c r="E102" s="179">
        <v>780330378</v>
      </c>
      <c r="F102" s="179">
        <f t="shared" si="1"/>
        <v>60.490726976744185</v>
      </c>
    </row>
    <row r="103" spans="1:6" x14ac:dyDescent="0.25">
      <c r="A103">
        <v>108</v>
      </c>
      <c r="B103" t="s">
        <v>1360</v>
      </c>
      <c r="C103" t="s">
        <v>1552</v>
      </c>
      <c r="D103" t="s">
        <v>1553</v>
      </c>
      <c r="E103" s="179">
        <v>441974098</v>
      </c>
      <c r="F103" s="179">
        <f t="shared" si="1"/>
        <v>34.261557984496122</v>
      </c>
    </row>
    <row r="104" spans="1:6" x14ac:dyDescent="0.25">
      <c r="A104">
        <v>110</v>
      </c>
      <c r="B104" t="s">
        <v>1492</v>
      </c>
      <c r="C104" t="s">
        <v>1554</v>
      </c>
      <c r="D104" t="s">
        <v>1555</v>
      </c>
      <c r="E104" s="179">
        <v>67739474</v>
      </c>
      <c r="F104" s="179">
        <f t="shared" si="1"/>
        <v>5.251122015503876</v>
      </c>
    </row>
    <row r="105" spans="1:6" x14ac:dyDescent="0.25">
      <c r="A105">
        <v>111</v>
      </c>
      <c r="B105" t="s">
        <v>1492</v>
      </c>
      <c r="C105" t="s">
        <v>1556</v>
      </c>
      <c r="D105" t="s">
        <v>1557</v>
      </c>
      <c r="E105" s="179">
        <v>406009272</v>
      </c>
      <c r="F105" s="179">
        <f t="shared" si="1"/>
        <v>31.473586976744187</v>
      </c>
    </row>
    <row r="106" spans="1:6" x14ac:dyDescent="0.25">
      <c r="A106">
        <v>112</v>
      </c>
      <c r="B106" t="s">
        <v>1492</v>
      </c>
      <c r="C106" t="s">
        <v>1558</v>
      </c>
      <c r="D106" t="s">
        <v>1559</v>
      </c>
      <c r="E106" s="179">
        <v>176597969</v>
      </c>
      <c r="F106" s="179">
        <f t="shared" si="1"/>
        <v>13.68976503875969</v>
      </c>
    </row>
    <row r="107" spans="1:6" x14ac:dyDescent="0.25">
      <c r="A107">
        <v>113</v>
      </c>
      <c r="B107" t="s">
        <v>1492</v>
      </c>
      <c r="C107" t="s">
        <v>1560</v>
      </c>
      <c r="D107" t="s">
        <v>1561</v>
      </c>
      <c r="E107" s="179">
        <v>462449778</v>
      </c>
      <c r="F107" s="179">
        <f t="shared" si="1"/>
        <v>35.848820000000003</v>
      </c>
    </row>
    <row r="108" spans="1:6" x14ac:dyDescent="0.25">
      <c r="A108">
        <v>114</v>
      </c>
      <c r="B108" t="s">
        <v>1492</v>
      </c>
      <c r="C108" t="s">
        <v>1562</v>
      </c>
      <c r="D108" t="s">
        <v>1563</v>
      </c>
      <c r="E108" s="179">
        <v>394095000</v>
      </c>
      <c r="F108" s="179">
        <f t="shared" si="1"/>
        <v>30.55</v>
      </c>
    </row>
    <row r="109" spans="1:6" x14ac:dyDescent="0.25">
      <c r="A109">
        <v>117</v>
      </c>
      <c r="B109" t="s">
        <v>1492</v>
      </c>
      <c r="C109" t="s">
        <v>1564</v>
      </c>
      <c r="D109" t="s">
        <v>1565</v>
      </c>
      <c r="E109" s="179">
        <v>570180000</v>
      </c>
      <c r="F109" s="179">
        <f t="shared" si="1"/>
        <v>44.2</v>
      </c>
    </row>
    <row r="110" spans="1:6" x14ac:dyDescent="0.25">
      <c r="A110">
        <v>118</v>
      </c>
      <c r="B110" t="s">
        <v>1492</v>
      </c>
      <c r="C110" t="s">
        <v>1566</v>
      </c>
      <c r="D110" t="s">
        <v>1567</v>
      </c>
      <c r="E110" s="179">
        <v>266048762</v>
      </c>
      <c r="F110" s="179">
        <f t="shared" si="1"/>
        <v>20.62393503875969</v>
      </c>
    </row>
    <row r="111" spans="1:6" x14ac:dyDescent="0.25">
      <c r="A111">
        <v>122</v>
      </c>
      <c r="B111" t="s">
        <v>1367</v>
      </c>
      <c r="C111" t="s">
        <v>1568</v>
      </c>
      <c r="D111" t="s">
        <v>1569</v>
      </c>
      <c r="E111" s="179">
        <v>139380256</v>
      </c>
      <c r="F111" s="179">
        <f t="shared" si="1"/>
        <v>10.804671007751939</v>
      </c>
    </row>
    <row r="112" spans="1:6" x14ac:dyDescent="0.25">
      <c r="A112">
        <v>123</v>
      </c>
      <c r="B112" t="s">
        <v>1367</v>
      </c>
      <c r="C112" t="s">
        <v>1570</v>
      </c>
      <c r="D112" t="s">
        <v>1571</v>
      </c>
      <c r="E112" s="179">
        <v>68346496</v>
      </c>
      <c r="F112" s="179">
        <f t="shared" si="1"/>
        <v>5.2981779844961236</v>
      </c>
    </row>
    <row r="113" spans="1:6" x14ac:dyDescent="0.25">
      <c r="A113">
        <v>124</v>
      </c>
      <c r="B113" t="s">
        <v>1367</v>
      </c>
      <c r="C113" t="s">
        <v>1572</v>
      </c>
      <c r="D113" t="s">
        <v>1573</v>
      </c>
      <c r="E113" s="179">
        <v>694053940</v>
      </c>
      <c r="F113" s="179">
        <f t="shared" si="1"/>
        <v>53.802631007751934</v>
      </c>
    </row>
    <row r="114" spans="1:6" x14ac:dyDescent="0.25">
      <c r="A114">
        <v>126</v>
      </c>
      <c r="B114" t="s">
        <v>1535</v>
      </c>
      <c r="C114" t="s">
        <v>1574</v>
      </c>
      <c r="D114" t="s">
        <v>1575</v>
      </c>
      <c r="E114" s="179">
        <v>1090184934</v>
      </c>
      <c r="F114" s="179">
        <f t="shared" si="1"/>
        <v>84.510459999999995</v>
      </c>
    </row>
    <row r="115" spans="1:6" x14ac:dyDescent="0.25">
      <c r="A115">
        <v>127</v>
      </c>
      <c r="B115" t="s">
        <v>1535</v>
      </c>
      <c r="C115" t="s">
        <v>1576</v>
      </c>
      <c r="D115" t="s">
        <v>1577</v>
      </c>
      <c r="E115" s="179">
        <v>919203342</v>
      </c>
      <c r="F115" s="179">
        <f t="shared" si="1"/>
        <v>71.256073023255809</v>
      </c>
    </row>
    <row r="116" spans="1:6" x14ac:dyDescent="0.25">
      <c r="A116">
        <v>128</v>
      </c>
      <c r="B116" t="s">
        <v>1535</v>
      </c>
      <c r="C116" t="s">
        <v>1578</v>
      </c>
      <c r="D116" t="s">
        <v>1579</v>
      </c>
      <c r="E116" s="179">
        <v>1506100800</v>
      </c>
      <c r="F116" s="179">
        <f t="shared" si="1"/>
        <v>116.752</v>
      </c>
    </row>
    <row r="117" spans="1:6" x14ac:dyDescent="0.25">
      <c r="A117">
        <v>129</v>
      </c>
      <c r="B117" t="s">
        <v>1535</v>
      </c>
      <c r="C117" t="s">
        <v>1580</v>
      </c>
      <c r="D117" t="s">
        <v>1581</v>
      </c>
      <c r="E117" s="179">
        <v>373326000</v>
      </c>
      <c r="F117" s="179">
        <f t="shared" si="1"/>
        <v>28.94</v>
      </c>
    </row>
    <row r="118" spans="1:6" x14ac:dyDescent="0.25">
      <c r="A118">
        <v>130</v>
      </c>
      <c r="B118" t="s">
        <v>1535</v>
      </c>
      <c r="C118" t="s">
        <v>1582</v>
      </c>
      <c r="D118" t="s">
        <v>1583</v>
      </c>
      <c r="E118" s="179">
        <v>1652619000</v>
      </c>
      <c r="F118" s="179">
        <f t="shared" si="1"/>
        <v>128.11000000000001</v>
      </c>
    </row>
    <row r="119" spans="1:6" x14ac:dyDescent="0.25">
      <c r="A119">
        <v>132</v>
      </c>
      <c r="B119" t="s">
        <v>1584</v>
      </c>
      <c r="C119" t="s">
        <v>1585</v>
      </c>
      <c r="D119" t="s">
        <v>1586</v>
      </c>
      <c r="E119" s="179">
        <v>1408267200</v>
      </c>
      <c r="F119" s="179">
        <f t="shared" si="1"/>
        <v>109.16800000000001</v>
      </c>
    </row>
    <row r="120" spans="1:6" x14ac:dyDescent="0.25">
      <c r="A120">
        <v>136</v>
      </c>
      <c r="B120" t="s">
        <v>1360</v>
      </c>
      <c r="C120" t="s">
        <v>1587</v>
      </c>
      <c r="D120" t="s">
        <v>1588</v>
      </c>
      <c r="E120" s="179">
        <v>87742059</v>
      </c>
      <c r="F120" s="179">
        <f t="shared" si="1"/>
        <v>6.8017099999999999</v>
      </c>
    </row>
    <row r="121" spans="1:6" x14ac:dyDescent="0.25">
      <c r="A121">
        <v>138</v>
      </c>
      <c r="B121" t="s">
        <v>1367</v>
      </c>
      <c r="C121" t="s">
        <v>1589</v>
      </c>
      <c r="D121" t="s">
        <v>1590</v>
      </c>
      <c r="E121" s="179">
        <v>115553685</v>
      </c>
      <c r="F121" s="179">
        <f t="shared" si="1"/>
        <v>8.9576499999999992</v>
      </c>
    </row>
    <row r="122" spans="1:6" x14ac:dyDescent="0.25">
      <c r="A122">
        <v>139</v>
      </c>
      <c r="B122" t="s">
        <v>1367</v>
      </c>
      <c r="C122" t="s">
        <v>1591</v>
      </c>
      <c r="D122" t="s">
        <v>1592</v>
      </c>
      <c r="E122" s="179">
        <v>207321434</v>
      </c>
      <c r="F122" s="179">
        <f t="shared" si="1"/>
        <v>16.071428992248062</v>
      </c>
    </row>
    <row r="123" spans="1:6" x14ac:dyDescent="0.25">
      <c r="A123">
        <v>140</v>
      </c>
      <c r="B123" t="s">
        <v>1367</v>
      </c>
      <c r="C123" t="s">
        <v>1593</v>
      </c>
      <c r="D123" t="s">
        <v>1594</v>
      </c>
      <c r="E123" s="179">
        <v>402279005</v>
      </c>
      <c r="F123" s="179">
        <f t="shared" si="1"/>
        <v>31.184418992248062</v>
      </c>
    </row>
    <row r="124" spans="1:6" x14ac:dyDescent="0.25">
      <c r="A124">
        <v>141</v>
      </c>
      <c r="B124" t="s">
        <v>1367</v>
      </c>
      <c r="C124" t="s">
        <v>1595</v>
      </c>
      <c r="D124" t="s">
        <v>1596</v>
      </c>
      <c r="E124" s="179">
        <v>149957069</v>
      </c>
      <c r="F124" s="179">
        <f t="shared" si="1"/>
        <v>11.624578992248063</v>
      </c>
    </row>
    <row r="125" spans="1:6" x14ac:dyDescent="0.25">
      <c r="A125">
        <v>142</v>
      </c>
      <c r="B125" t="s">
        <v>1535</v>
      </c>
      <c r="C125" t="s">
        <v>1597</v>
      </c>
      <c r="D125" t="s">
        <v>1598</v>
      </c>
      <c r="E125" s="179">
        <v>1072996200</v>
      </c>
      <c r="F125" s="179">
        <f t="shared" si="1"/>
        <v>83.177999999999997</v>
      </c>
    </row>
    <row r="126" spans="1:6" x14ac:dyDescent="0.25">
      <c r="A126">
        <v>143</v>
      </c>
      <c r="B126" t="s">
        <v>1535</v>
      </c>
      <c r="C126" t="s">
        <v>1599</v>
      </c>
      <c r="D126" t="s">
        <v>1600</v>
      </c>
      <c r="E126" s="179">
        <v>1038942509</v>
      </c>
      <c r="F126" s="179">
        <f t="shared" si="1"/>
        <v>80.538178992248064</v>
      </c>
    </row>
    <row r="127" spans="1:6" x14ac:dyDescent="0.25">
      <c r="A127">
        <v>144</v>
      </c>
      <c r="B127" t="s">
        <v>1535</v>
      </c>
      <c r="C127" t="s">
        <v>1601</v>
      </c>
      <c r="D127" t="s">
        <v>1602</v>
      </c>
      <c r="E127" s="179">
        <v>713471717</v>
      </c>
      <c r="F127" s="179">
        <f t="shared" si="1"/>
        <v>55.307885038759686</v>
      </c>
    </row>
    <row r="128" spans="1:6" x14ac:dyDescent="0.25">
      <c r="A128">
        <v>146</v>
      </c>
      <c r="B128" t="s">
        <v>1396</v>
      </c>
      <c r="C128" t="s">
        <v>1474</v>
      </c>
      <c r="D128" t="s">
        <v>1603</v>
      </c>
      <c r="E128" s="179">
        <v>13444134900</v>
      </c>
      <c r="F128" s="179">
        <f t="shared" si="1"/>
        <v>1042.181</v>
      </c>
    </row>
    <row r="129" spans="1:6" x14ac:dyDescent="0.25">
      <c r="A129">
        <v>147</v>
      </c>
      <c r="B129" t="s">
        <v>1469</v>
      </c>
      <c r="C129" t="s">
        <v>1343</v>
      </c>
      <c r="D129" t="s">
        <v>1604</v>
      </c>
      <c r="E129" s="179">
        <v>2248470000</v>
      </c>
      <c r="F129" s="179">
        <f t="shared" si="1"/>
        <v>174.3</v>
      </c>
    </row>
    <row r="130" spans="1:6" x14ac:dyDescent="0.25">
      <c r="A130">
        <v>148</v>
      </c>
      <c r="B130" t="s">
        <v>1605</v>
      </c>
      <c r="C130" t="s">
        <v>1606</v>
      </c>
      <c r="D130" t="s">
        <v>1607</v>
      </c>
      <c r="E130" s="179">
        <v>356339822</v>
      </c>
      <c r="F130" s="179">
        <f t="shared" si="1"/>
        <v>27.623242015503877</v>
      </c>
    </row>
    <row r="131" spans="1:6" x14ac:dyDescent="0.25">
      <c r="A131">
        <v>149</v>
      </c>
      <c r="B131" t="s">
        <v>1605</v>
      </c>
      <c r="C131" t="s">
        <v>1608</v>
      </c>
      <c r="D131" t="s">
        <v>1609</v>
      </c>
      <c r="E131" s="179">
        <v>577562257</v>
      </c>
      <c r="F131" s="179">
        <f t="shared" si="1"/>
        <v>44.772267984496125</v>
      </c>
    </row>
    <row r="132" spans="1:6" x14ac:dyDescent="0.25">
      <c r="A132">
        <v>150</v>
      </c>
      <c r="B132" t="s">
        <v>1605</v>
      </c>
      <c r="C132" t="s">
        <v>1610</v>
      </c>
      <c r="D132" t="s">
        <v>1611</v>
      </c>
      <c r="E132" s="179">
        <v>688484481</v>
      </c>
      <c r="F132" s="179">
        <f t="shared" si="1"/>
        <v>53.370890000000003</v>
      </c>
    </row>
    <row r="133" spans="1:6" x14ac:dyDescent="0.25">
      <c r="A133">
        <v>151</v>
      </c>
      <c r="B133" t="s">
        <v>1367</v>
      </c>
      <c r="C133" t="s">
        <v>1612</v>
      </c>
      <c r="D133" t="s">
        <v>1613</v>
      </c>
      <c r="E133" s="179">
        <v>287946434</v>
      </c>
      <c r="F133" s="179">
        <f t="shared" si="1"/>
        <v>22.321428992248062</v>
      </c>
    </row>
    <row r="134" spans="1:6" x14ac:dyDescent="0.25">
      <c r="A134">
        <v>152</v>
      </c>
      <c r="B134" t="s">
        <v>1367</v>
      </c>
      <c r="C134" t="s">
        <v>1614</v>
      </c>
      <c r="D134" t="s">
        <v>1615</v>
      </c>
      <c r="E134" s="179">
        <v>1073366043</v>
      </c>
      <c r="F134" s="179">
        <f t="shared" ref="F134:F197" si="2">E134/12.9/1000000</f>
        <v>83.206670000000003</v>
      </c>
    </row>
    <row r="135" spans="1:6" x14ac:dyDescent="0.25">
      <c r="A135">
        <v>156</v>
      </c>
      <c r="B135" t="s">
        <v>1492</v>
      </c>
      <c r="C135" t="s">
        <v>1616</v>
      </c>
      <c r="D135" t="s">
        <v>1617</v>
      </c>
      <c r="E135" s="179">
        <v>220344900</v>
      </c>
      <c r="F135" s="179">
        <f t="shared" si="2"/>
        <v>17.081</v>
      </c>
    </row>
    <row r="136" spans="1:6" x14ac:dyDescent="0.25">
      <c r="A136">
        <v>157</v>
      </c>
      <c r="B136" t="s">
        <v>1492</v>
      </c>
      <c r="C136" t="s">
        <v>1618</v>
      </c>
      <c r="D136" t="s">
        <v>1619</v>
      </c>
      <c r="E136" s="179">
        <v>1962919844</v>
      </c>
      <c r="F136" s="179">
        <f t="shared" si="2"/>
        <v>152.16432899224804</v>
      </c>
    </row>
    <row r="137" spans="1:6" x14ac:dyDescent="0.25">
      <c r="A137">
        <v>158</v>
      </c>
      <c r="B137" t="s">
        <v>1492</v>
      </c>
      <c r="C137" t="s">
        <v>1620</v>
      </c>
      <c r="D137" t="s">
        <v>1621</v>
      </c>
      <c r="E137" s="179">
        <v>170086500</v>
      </c>
      <c r="F137" s="179">
        <f t="shared" si="2"/>
        <v>13.185</v>
      </c>
    </row>
    <row r="138" spans="1:6" x14ac:dyDescent="0.25">
      <c r="A138">
        <v>159</v>
      </c>
      <c r="B138" t="s">
        <v>1492</v>
      </c>
      <c r="C138" t="s">
        <v>1622</v>
      </c>
      <c r="D138" t="s">
        <v>1623</v>
      </c>
      <c r="E138" s="179">
        <v>58001638</v>
      </c>
      <c r="F138" s="179">
        <f t="shared" si="2"/>
        <v>4.4962510077519378</v>
      </c>
    </row>
    <row r="139" spans="1:6" x14ac:dyDescent="0.25">
      <c r="A139">
        <v>160</v>
      </c>
      <c r="B139" t="s">
        <v>1492</v>
      </c>
      <c r="C139" t="s">
        <v>1624</v>
      </c>
      <c r="D139" t="s">
        <v>1625</v>
      </c>
      <c r="E139" s="179">
        <v>13996500</v>
      </c>
      <c r="F139" s="179">
        <f t="shared" si="2"/>
        <v>1.085</v>
      </c>
    </row>
    <row r="140" spans="1:6" x14ac:dyDescent="0.25">
      <c r="A140">
        <v>161</v>
      </c>
      <c r="B140" t="s">
        <v>1492</v>
      </c>
      <c r="C140" t="s">
        <v>1626</v>
      </c>
      <c r="D140" t="s">
        <v>1627</v>
      </c>
      <c r="E140" s="179">
        <v>54502500</v>
      </c>
      <c r="F140" s="179">
        <f t="shared" si="2"/>
        <v>4.2249999999999996</v>
      </c>
    </row>
    <row r="141" spans="1:6" x14ac:dyDescent="0.25">
      <c r="A141">
        <v>162</v>
      </c>
      <c r="B141" t="s">
        <v>1492</v>
      </c>
      <c r="C141" t="s">
        <v>1628</v>
      </c>
      <c r="D141" t="s">
        <v>1629</v>
      </c>
      <c r="E141" s="179">
        <v>24445500</v>
      </c>
      <c r="F141" s="179">
        <f t="shared" si="2"/>
        <v>1.895</v>
      </c>
    </row>
    <row r="142" spans="1:6" x14ac:dyDescent="0.25">
      <c r="A142">
        <v>163</v>
      </c>
      <c r="B142" t="s">
        <v>1367</v>
      </c>
      <c r="C142" t="s">
        <v>1630</v>
      </c>
      <c r="D142" t="s">
        <v>1631</v>
      </c>
      <c r="E142" s="179">
        <v>201795784</v>
      </c>
      <c r="F142" s="179">
        <f t="shared" si="2"/>
        <v>15.643084031007751</v>
      </c>
    </row>
    <row r="143" spans="1:6" x14ac:dyDescent="0.25">
      <c r="A143">
        <v>164</v>
      </c>
      <c r="B143" t="s">
        <v>1367</v>
      </c>
      <c r="C143" t="s">
        <v>1632</v>
      </c>
      <c r="D143" t="s">
        <v>1633</v>
      </c>
      <c r="E143" s="179">
        <v>871730400</v>
      </c>
      <c r="F143" s="179">
        <f t="shared" si="2"/>
        <v>67.575999999999993</v>
      </c>
    </row>
    <row r="144" spans="1:6" x14ac:dyDescent="0.25">
      <c r="A144">
        <v>165</v>
      </c>
      <c r="B144" t="s">
        <v>1360</v>
      </c>
      <c r="C144" t="s">
        <v>1634</v>
      </c>
      <c r="D144" t="s">
        <v>1635</v>
      </c>
      <c r="E144" s="179">
        <v>75198602</v>
      </c>
      <c r="F144" s="179">
        <f t="shared" si="2"/>
        <v>5.8293489922480619</v>
      </c>
    </row>
    <row r="145" spans="1:6" x14ac:dyDescent="0.25">
      <c r="A145">
        <v>166</v>
      </c>
      <c r="B145" t="s">
        <v>1535</v>
      </c>
      <c r="C145" t="s">
        <v>1636</v>
      </c>
      <c r="D145" t="s">
        <v>1637</v>
      </c>
      <c r="E145" s="179">
        <v>782569947</v>
      </c>
      <c r="F145" s="179">
        <f t="shared" si="2"/>
        <v>60.664336976744181</v>
      </c>
    </row>
    <row r="146" spans="1:6" x14ac:dyDescent="0.25">
      <c r="A146">
        <v>167</v>
      </c>
      <c r="B146" t="s">
        <v>1344</v>
      </c>
      <c r="C146" t="s">
        <v>1638</v>
      </c>
      <c r="D146" t="s">
        <v>1639</v>
      </c>
      <c r="E146" s="179">
        <v>1859534936</v>
      </c>
      <c r="F146" s="179">
        <f t="shared" si="2"/>
        <v>144.14999503875967</v>
      </c>
    </row>
    <row r="147" spans="1:6" x14ac:dyDescent="0.25">
      <c r="A147">
        <v>168</v>
      </c>
      <c r="B147" t="s">
        <v>1535</v>
      </c>
      <c r="C147" t="s">
        <v>1640</v>
      </c>
      <c r="D147" t="s">
        <v>1641</v>
      </c>
      <c r="E147" s="179">
        <v>422633012</v>
      </c>
      <c r="F147" s="179">
        <f t="shared" si="2"/>
        <v>32.762248992248061</v>
      </c>
    </row>
    <row r="148" spans="1:6" x14ac:dyDescent="0.25">
      <c r="A148">
        <v>170</v>
      </c>
      <c r="B148" t="s">
        <v>1360</v>
      </c>
      <c r="C148" t="s">
        <v>1642</v>
      </c>
      <c r="D148" t="s">
        <v>1643</v>
      </c>
      <c r="E148" s="179">
        <v>982077000</v>
      </c>
      <c r="F148" s="179">
        <f t="shared" si="2"/>
        <v>76.13</v>
      </c>
    </row>
    <row r="149" spans="1:6" x14ac:dyDescent="0.25">
      <c r="A149">
        <v>171</v>
      </c>
      <c r="B149" t="s">
        <v>1344</v>
      </c>
      <c r="C149" t="s">
        <v>1644</v>
      </c>
      <c r="D149" t="s">
        <v>1645</v>
      </c>
      <c r="E149" s="179">
        <v>8279727164</v>
      </c>
      <c r="F149" s="179">
        <f t="shared" si="2"/>
        <v>641.83931503875976</v>
      </c>
    </row>
    <row r="150" spans="1:6" x14ac:dyDescent="0.25">
      <c r="A150">
        <v>176</v>
      </c>
      <c r="B150" t="s">
        <v>1360</v>
      </c>
      <c r="C150" t="s">
        <v>1646</v>
      </c>
      <c r="D150" t="s">
        <v>1647</v>
      </c>
      <c r="E150" s="179">
        <v>774000000</v>
      </c>
      <c r="F150" s="179">
        <f t="shared" si="2"/>
        <v>60</v>
      </c>
    </row>
    <row r="151" spans="1:6" x14ac:dyDescent="0.25">
      <c r="A151">
        <v>177</v>
      </c>
      <c r="B151" t="s">
        <v>1360</v>
      </c>
      <c r="C151" t="s">
        <v>1648</v>
      </c>
      <c r="D151" t="s">
        <v>1649</v>
      </c>
      <c r="E151" s="179">
        <v>15935486</v>
      </c>
      <c r="F151" s="179">
        <f t="shared" si="2"/>
        <v>1.235308992248062</v>
      </c>
    </row>
    <row r="152" spans="1:6" x14ac:dyDescent="0.25">
      <c r="A152">
        <v>180</v>
      </c>
      <c r="B152" t="s">
        <v>1492</v>
      </c>
      <c r="C152" t="s">
        <v>1650</v>
      </c>
      <c r="D152" t="s">
        <v>1651</v>
      </c>
      <c r="E152" s="179">
        <v>843144000</v>
      </c>
      <c r="F152" s="179">
        <f t="shared" si="2"/>
        <v>65.36</v>
      </c>
    </row>
    <row r="153" spans="1:6" x14ac:dyDescent="0.25">
      <c r="A153">
        <v>181</v>
      </c>
      <c r="B153" t="s">
        <v>1492</v>
      </c>
      <c r="C153" t="s">
        <v>1652</v>
      </c>
      <c r="D153" t="s">
        <v>1653</v>
      </c>
      <c r="E153" s="179">
        <v>9076727373</v>
      </c>
      <c r="F153" s="179">
        <f t="shared" si="2"/>
        <v>703.62227697674416</v>
      </c>
    </row>
    <row r="154" spans="1:6" x14ac:dyDescent="0.25">
      <c r="A154">
        <v>182</v>
      </c>
      <c r="B154" t="s">
        <v>1492</v>
      </c>
      <c r="C154" t="s">
        <v>1654</v>
      </c>
      <c r="D154" t="s">
        <v>1655</v>
      </c>
      <c r="E154" s="179">
        <v>412155000</v>
      </c>
      <c r="F154" s="179">
        <f t="shared" si="2"/>
        <v>31.95</v>
      </c>
    </row>
    <row r="155" spans="1:6" x14ac:dyDescent="0.25">
      <c r="A155">
        <v>183</v>
      </c>
      <c r="B155" t="s">
        <v>1492</v>
      </c>
      <c r="C155" t="s">
        <v>1656</v>
      </c>
      <c r="D155" t="s">
        <v>1657</v>
      </c>
      <c r="E155" s="179">
        <v>74239500</v>
      </c>
      <c r="F155" s="179">
        <f t="shared" si="2"/>
        <v>5.7549999999999999</v>
      </c>
    </row>
    <row r="156" spans="1:6" x14ac:dyDescent="0.25">
      <c r="A156">
        <v>185</v>
      </c>
      <c r="B156" t="s">
        <v>1367</v>
      </c>
      <c r="C156" t="s">
        <v>1658</v>
      </c>
      <c r="D156" t="s">
        <v>1659</v>
      </c>
      <c r="E156" s="179">
        <v>391089300</v>
      </c>
      <c r="F156" s="179">
        <f t="shared" si="2"/>
        <v>30.317</v>
      </c>
    </row>
    <row r="157" spans="1:6" x14ac:dyDescent="0.25">
      <c r="A157">
        <v>188</v>
      </c>
      <c r="B157" t="s">
        <v>1367</v>
      </c>
      <c r="C157" t="s">
        <v>1660</v>
      </c>
      <c r="D157" t="s">
        <v>1661</v>
      </c>
      <c r="E157" s="179">
        <v>3662888088</v>
      </c>
      <c r="F157" s="179">
        <f t="shared" si="2"/>
        <v>283.94481302325585</v>
      </c>
    </row>
    <row r="158" spans="1:6" x14ac:dyDescent="0.25">
      <c r="A158">
        <v>189</v>
      </c>
      <c r="B158" t="s">
        <v>1367</v>
      </c>
      <c r="C158" t="s">
        <v>1662</v>
      </c>
      <c r="D158" t="s">
        <v>1663</v>
      </c>
      <c r="E158" s="179">
        <v>256955100</v>
      </c>
      <c r="F158" s="179">
        <f t="shared" si="2"/>
        <v>19.919</v>
      </c>
    </row>
    <row r="159" spans="1:6" x14ac:dyDescent="0.25">
      <c r="A159">
        <v>190</v>
      </c>
      <c r="B159" t="s">
        <v>1367</v>
      </c>
      <c r="C159" t="s">
        <v>1664</v>
      </c>
      <c r="D159" t="s">
        <v>1665</v>
      </c>
      <c r="E159" s="179">
        <v>904626303</v>
      </c>
      <c r="F159" s="179">
        <f t="shared" si="2"/>
        <v>70.126069999999999</v>
      </c>
    </row>
    <row r="160" spans="1:6" x14ac:dyDescent="0.25">
      <c r="A160">
        <v>191</v>
      </c>
      <c r="B160" t="s">
        <v>1367</v>
      </c>
      <c r="C160" t="s">
        <v>1666</v>
      </c>
      <c r="D160" t="s">
        <v>1667</v>
      </c>
      <c r="E160" s="179">
        <v>99785370</v>
      </c>
      <c r="F160" s="179">
        <f t="shared" si="2"/>
        <v>7.7352999999999996</v>
      </c>
    </row>
    <row r="161" spans="1:6" x14ac:dyDescent="0.25">
      <c r="A161">
        <v>192</v>
      </c>
      <c r="B161" t="s">
        <v>1367</v>
      </c>
      <c r="C161" t="s">
        <v>1668</v>
      </c>
      <c r="D161" t="s">
        <v>1669</v>
      </c>
      <c r="E161" s="179">
        <v>817767855</v>
      </c>
      <c r="F161" s="179">
        <f t="shared" si="2"/>
        <v>63.392856976744184</v>
      </c>
    </row>
    <row r="162" spans="1:6" x14ac:dyDescent="0.25">
      <c r="A162">
        <v>193</v>
      </c>
      <c r="B162" t="s">
        <v>1367</v>
      </c>
      <c r="C162" t="s">
        <v>1670</v>
      </c>
      <c r="D162" t="s">
        <v>1671</v>
      </c>
      <c r="E162" s="179">
        <v>148904700</v>
      </c>
      <c r="F162" s="179">
        <f t="shared" si="2"/>
        <v>11.542999999999999</v>
      </c>
    </row>
    <row r="163" spans="1:6" x14ac:dyDescent="0.25">
      <c r="A163">
        <v>194</v>
      </c>
      <c r="B163" t="s">
        <v>1367</v>
      </c>
      <c r="C163" t="s">
        <v>1672</v>
      </c>
      <c r="D163" t="s">
        <v>1673</v>
      </c>
      <c r="E163" s="179">
        <v>883650000</v>
      </c>
      <c r="F163" s="179">
        <f t="shared" si="2"/>
        <v>68.5</v>
      </c>
    </row>
    <row r="164" spans="1:6" x14ac:dyDescent="0.25">
      <c r="A164">
        <v>195</v>
      </c>
      <c r="B164" t="s">
        <v>1367</v>
      </c>
      <c r="C164" t="s">
        <v>1674</v>
      </c>
      <c r="D164" t="s">
        <v>1675</v>
      </c>
      <c r="E164" s="179">
        <v>1892383934</v>
      </c>
      <c r="F164" s="179">
        <f t="shared" si="2"/>
        <v>146.69642899224806</v>
      </c>
    </row>
    <row r="165" spans="1:6" x14ac:dyDescent="0.25">
      <c r="A165">
        <v>196</v>
      </c>
      <c r="B165" t="s">
        <v>1367</v>
      </c>
      <c r="C165" t="s">
        <v>1676</v>
      </c>
      <c r="D165" t="s">
        <v>1677</v>
      </c>
      <c r="E165" s="179">
        <v>163170152</v>
      </c>
      <c r="F165" s="179">
        <f t="shared" si="2"/>
        <v>12.648848992248062</v>
      </c>
    </row>
    <row r="166" spans="1:6" x14ac:dyDescent="0.25">
      <c r="A166">
        <v>197</v>
      </c>
      <c r="B166" t="s">
        <v>1367</v>
      </c>
      <c r="C166" t="s">
        <v>1678</v>
      </c>
      <c r="D166" t="s">
        <v>1679</v>
      </c>
      <c r="E166" s="179">
        <v>208473211</v>
      </c>
      <c r="F166" s="179">
        <f t="shared" si="2"/>
        <v>16.160714031007753</v>
      </c>
    </row>
    <row r="167" spans="1:6" x14ac:dyDescent="0.25">
      <c r="A167">
        <v>198</v>
      </c>
      <c r="B167" t="s">
        <v>1367</v>
      </c>
      <c r="C167" t="s">
        <v>1680</v>
      </c>
      <c r="D167" t="s">
        <v>1681</v>
      </c>
      <c r="E167" s="179">
        <v>689698500</v>
      </c>
      <c r="F167" s="179">
        <f t="shared" si="2"/>
        <v>53.465000000000003</v>
      </c>
    </row>
    <row r="168" spans="1:6" x14ac:dyDescent="0.25">
      <c r="A168">
        <v>199</v>
      </c>
      <c r="B168" t="s">
        <v>1367</v>
      </c>
      <c r="C168" t="s">
        <v>1682</v>
      </c>
      <c r="D168" t="s">
        <v>1683</v>
      </c>
      <c r="E168" s="179">
        <v>346687500</v>
      </c>
      <c r="F168" s="179">
        <f t="shared" si="2"/>
        <v>26.875</v>
      </c>
    </row>
    <row r="169" spans="1:6" x14ac:dyDescent="0.25">
      <c r="A169">
        <v>200</v>
      </c>
      <c r="B169" t="s">
        <v>1535</v>
      </c>
      <c r="C169" t="s">
        <v>1684</v>
      </c>
      <c r="D169" t="s">
        <v>1685</v>
      </c>
      <c r="E169" s="179">
        <v>941287200</v>
      </c>
      <c r="F169" s="179">
        <f t="shared" si="2"/>
        <v>72.968000000000004</v>
      </c>
    </row>
    <row r="170" spans="1:6" x14ac:dyDescent="0.25">
      <c r="A170">
        <v>201</v>
      </c>
      <c r="B170" t="s">
        <v>1535</v>
      </c>
      <c r="C170" t="s">
        <v>1686</v>
      </c>
      <c r="D170" t="s">
        <v>1687</v>
      </c>
      <c r="E170" s="179">
        <v>1467426600</v>
      </c>
      <c r="F170" s="179">
        <f t="shared" si="2"/>
        <v>113.754</v>
      </c>
    </row>
    <row r="171" spans="1:6" x14ac:dyDescent="0.25">
      <c r="A171">
        <v>202</v>
      </c>
      <c r="B171" t="s">
        <v>1535</v>
      </c>
      <c r="C171" t="s">
        <v>1688</v>
      </c>
      <c r="D171" t="s">
        <v>1689</v>
      </c>
      <c r="E171" s="179">
        <v>2071443300</v>
      </c>
      <c r="F171" s="179">
        <f t="shared" si="2"/>
        <v>160.577</v>
      </c>
    </row>
    <row r="172" spans="1:6" x14ac:dyDescent="0.25">
      <c r="A172">
        <v>203</v>
      </c>
      <c r="B172" t="s">
        <v>1535</v>
      </c>
      <c r="C172" t="s">
        <v>1690</v>
      </c>
      <c r="D172" t="s">
        <v>1691</v>
      </c>
      <c r="E172" s="179">
        <v>475621942</v>
      </c>
      <c r="F172" s="179">
        <f t="shared" si="2"/>
        <v>36.869917984496126</v>
      </c>
    </row>
    <row r="173" spans="1:6" x14ac:dyDescent="0.25">
      <c r="A173">
        <v>204</v>
      </c>
      <c r="B173" t="s">
        <v>1535</v>
      </c>
      <c r="C173" t="s">
        <v>1692</v>
      </c>
      <c r="D173" t="s">
        <v>1693</v>
      </c>
      <c r="E173" s="179">
        <v>1515659700</v>
      </c>
      <c r="F173" s="179">
        <f t="shared" si="2"/>
        <v>117.49299999999999</v>
      </c>
    </row>
    <row r="174" spans="1:6" x14ac:dyDescent="0.25">
      <c r="A174">
        <v>205</v>
      </c>
      <c r="B174" t="s">
        <v>1463</v>
      </c>
      <c r="C174" t="s">
        <v>1694</v>
      </c>
      <c r="D174" t="s">
        <v>1695</v>
      </c>
      <c r="E174" s="179">
        <v>1569378074</v>
      </c>
      <c r="F174" s="179">
        <f t="shared" si="2"/>
        <v>121.65721503875969</v>
      </c>
    </row>
    <row r="175" spans="1:6" x14ac:dyDescent="0.25">
      <c r="A175">
        <v>206</v>
      </c>
      <c r="B175" t="s">
        <v>1367</v>
      </c>
      <c r="C175" t="s">
        <v>1696</v>
      </c>
      <c r="D175" t="s">
        <v>1697</v>
      </c>
      <c r="E175" s="179">
        <v>543538481</v>
      </c>
      <c r="F175" s="179">
        <f t="shared" si="2"/>
        <v>42.134765968992248</v>
      </c>
    </row>
    <row r="176" spans="1:6" x14ac:dyDescent="0.25">
      <c r="A176">
        <v>207</v>
      </c>
      <c r="B176" t="s">
        <v>1367</v>
      </c>
      <c r="C176" t="s">
        <v>1698</v>
      </c>
      <c r="D176" t="s">
        <v>1699</v>
      </c>
      <c r="E176" s="179">
        <v>973258947</v>
      </c>
      <c r="F176" s="179">
        <f t="shared" si="2"/>
        <v>75.446430000000007</v>
      </c>
    </row>
    <row r="177" spans="1:6" x14ac:dyDescent="0.25">
      <c r="A177">
        <v>208</v>
      </c>
      <c r="B177" t="s">
        <v>1367</v>
      </c>
      <c r="C177" t="s">
        <v>1700</v>
      </c>
      <c r="D177" t="s">
        <v>1701</v>
      </c>
      <c r="E177" s="179">
        <v>121141127</v>
      </c>
      <c r="F177" s="179">
        <f t="shared" si="2"/>
        <v>9.3907850387596898</v>
      </c>
    </row>
    <row r="178" spans="1:6" x14ac:dyDescent="0.25">
      <c r="A178">
        <v>209</v>
      </c>
      <c r="B178" t="s">
        <v>1367</v>
      </c>
      <c r="C178" t="s">
        <v>1702</v>
      </c>
      <c r="D178" t="s">
        <v>1703</v>
      </c>
      <c r="E178" s="179">
        <v>1715584816</v>
      </c>
      <c r="F178" s="179">
        <f t="shared" si="2"/>
        <v>132.99107100775194</v>
      </c>
    </row>
    <row r="179" spans="1:6" x14ac:dyDescent="0.25">
      <c r="A179">
        <v>210</v>
      </c>
      <c r="B179" t="s">
        <v>1535</v>
      </c>
      <c r="C179" t="s">
        <v>1704</v>
      </c>
      <c r="D179" t="s">
        <v>1705</v>
      </c>
      <c r="E179" s="179">
        <v>2495879100</v>
      </c>
      <c r="F179" s="179">
        <f t="shared" si="2"/>
        <v>193.47900000000001</v>
      </c>
    </row>
    <row r="180" spans="1:6" x14ac:dyDescent="0.25">
      <c r="A180">
        <v>211</v>
      </c>
      <c r="B180" t="s">
        <v>1535</v>
      </c>
      <c r="C180" t="s">
        <v>1706</v>
      </c>
      <c r="D180" t="s">
        <v>1707</v>
      </c>
      <c r="E180" s="179">
        <v>2734761300</v>
      </c>
      <c r="F180" s="179">
        <f t="shared" si="2"/>
        <v>211.99700000000001</v>
      </c>
    </row>
    <row r="181" spans="1:6" x14ac:dyDescent="0.25">
      <c r="A181">
        <v>212</v>
      </c>
      <c r="B181" t="s">
        <v>1367</v>
      </c>
      <c r="C181" t="s">
        <v>1708</v>
      </c>
      <c r="D181" t="s">
        <v>1709</v>
      </c>
      <c r="E181" s="179">
        <v>442302300</v>
      </c>
      <c r="F181" s="179">
        <f t="shared" si="2"/>
        <v>34.286999999999999</v>
      </c>
    </row>
    <row r="182" spans="1:6" x14ac:dyDescent="0.25">
      <c r="A182">
        <v>213</v>
      </c>
      <c r="B182" t="s">
        <v>1367</v>
      </c>
      <c r="C182" t="s">
        <v>1710</v>
      </c>
      <c r="D182" t="s">
        <v>1711</v>
      </c>
      <c r="E182" s="179">
        <v>1507802684</v>
      </c>
      <c r="F182" s="179">
        <f t="shared" si="2"/>
        <v>116.88392899224806</v>
      </c>
    </row>
    <row r="183" spans="1:6" x14ac:dyDescent="0.25">
      <c r="A183">
        <v>214</v>
      </c>
      <c r="B183" t="s">
        <v>1367</v>
      </c>
      <c r="C183" t="s">
        <v>1712</v>
      </c>
      <c r="D183" t="s">
        <v>1713</v>
      </c>
      <c r="E183" s="179">
        <v>3109821434</v>
      </c>
      <c r="F183" s="179">
        <f t="shared" si="2"/>
        <v>241.07142899224806</v>
      </c>
    </row>
    <row r="184" spans="1:6" x14ac:dyDescent="0.25">
      <c r="A184">
        <v>215</v>
      </c>
      <c r="B184" t="s">
        <v>1535</v>
      </c>
      <c r="C184" t="s">
        <v>1714</v>
      </c>
      <c r="D184" t="s">
        <v>1715</v>
      </c>
      <c r="E184" s="179">
        <v>657887100</v>
      </c>
      <c r="F184" s="179">
        <f t="shared" si="2"/>
        <v>50.999000000000002</v>
      </c>
    </row>
    <row r="185" spans="1:6" x14ac:dyDescent="0.25">
      <c r="A185">
        <v>216</v>
      </c>
      <c r="B185" t="s">
        <v>1492</v>
      </c>
      <c r="C185" t="s">
        <v>1716</v>
      </c>
      <c r="D185" t="s">
        <v>1717</v>
      </c>
      <c r="E185" s="179">
        <v>1942236900</v>
      </c>
      <c r="F185" s="179">
        <f t="shared" si="2"/>
        <v>150.56100000000001</v>
      </c>
    </row>
    <row r="186" spans="1:6" x14ac:dyDescent="0.25">
      <c r="A186">
        <v>217</v>
      </c>
      <c r="B186" t="s">
        <v>1492</v>
      </c>
      <c r="C186" t="s">
        <v>1718</v>
      </c>
      <c r="D186" t="s">
        <v>1719</v>
      </c>
      <c r="E186" s="179">
        <v>2047707300</v>
      </c>
      <c r="F186" s="179">
        <f t="shared" si="2"/>
        <v>158.73699999999999</v>
      </c>
    </row>
    <row r="187" spans="1:6" x14ac:dyDescent="0.25">
      <c r="A187">
        <v>218</v>
      </c>
      <c r="B187" t="s">
        <v>1360</v>
      </c>
      <c r="C187" t="s">
        <v>1720</v>
      </c>
      <c r="D187" t="s">
        <v>1721</v>
      </c>
      <c r="E187" s="179">
        <v>542096700</v>
      </c>
      <c r="F187" s="179">
        <f t="shared" si="2"/>
        <v>42.023000000000003</v>
      </c>
    </row>
    <row r="188" spans="1:6" x14ac:dyDescent="0.25">
      <c r="A188">
        <v>219</v>
      </c>
      <c r="B188" t="s">
        <v>1535</v>
      </c>
      <c r="C188" t="s">
        <v>1722</v>
      </c>
      <c r="D188" t="s">
        <v>1723</v>
      </c>
      <c r="E188" s="179">
        <v>1632946500</v>
      </c>
      <c r="F188" s="179">
        <f t="shared" si="2"/>
        <v>126.58499999999999</v>
      </c>
    </row>
    <row r="189" spans="1:6" x14ac:dyDescent="0.25">
      <c r="A189">
        <v>221</v>
      </c>
      <c r="B189" t="s">
        <v>1339</v>
      </c>
      <c r="C189" t="s">
        <v>1724</v>
      </c>
      <c r="D189" t="s">
        <v>1725</v>
      </c>
      <c r="E189" s="179">
        <v>2360752877</v>
      </c>
      <c r="F189" s="179">
        <f t="shared" si="2"/>
        <v>183.00409899224806</v>
      </c>
    </row>
    <row r="190" spans="1:6" x14ac:dyDescent="0.25">
      <c r="A190">
        <v>222</v>
      </c>
      <c r="B190" t="s">
        <v>1344</v>
      </c>
      <c r="C190" t="s">
        <v>1726</v>
      </c>
      <c r="D190" t="s">
        <v>1727</v>
      </c>
      <c r="E190" s="179">
        <v>13678708500</v>
      </c>
      <c r="F190" s="179">
        <f t="shared" si="2"/>
        <v>1060.365</v>
      </c>
    </row>
    <row r="191" spans="1:6" x14ac:dyDescent="0.25">
      <c r="A191">
        <v>223</v>
      </c>
      <c r="B191" t="s">
        <v>1360</v>
      </c>
      <c r="C191" t="s">
        <v>1728</v>
      </c>
      <c r="D191" t="s">
        <v>1729</v>
      </c>
      <c r="E191" s="179">
        <v>101768397</v>
      </c>
      <c r="F191" s="179">
        <f t="shared" si="2"/>
        <v>7.8890230232558141</v>
      </c>
    </row>
    <row r="192" spans="1:6" x14ac:dyDescent="0.25">
      <c r="A192">
        <v>225</v>
      </c>
      <c r="B192" t="s">
        <v>1360</v>
      </c>
      <c r="C192" t="s">
        <v>1730</v>
      </c>
      <c r="D192" t="s">
        <v>1731</v>
      </c>
      <c r="E192" s="179">
        <v>28882597</v>
      </c>
      <c r="F192" s="179">
        <f t="shared" si="2"/>
        <v>2.238961007751938</v>
      </c>
    </row>
    <row r="193" spans="1:6" x14ac:dyDescent="0.25">
      <c r="A193">
        <v>226</v>
      </c>
      <c r="B193" t="s">
        <v>1347</v>
      </c>
      <c r="C193" t="s">
        <v>1732</v>
      </c>
      <c r="D193" t="s">
        <v>1733</v>
      </c>
      <c r="E193" s="179">
        <v>327214176</v>
      </c>
      <c r="F193" s="179">
        <f t="shared" si="2"/>
        <v>25.36544</v>
      </c>
    </row>
    <row r="194" spans="1:6" x14ac:dyDescent="0.25">
      <c r="A194">
        <v>227</v>
      </c>
      <c r="B194" t="s">
        <v>1339</v>
      </c>
      <c r="C194" t="s">
        <v>1734</v>
      </c>
      <c r="D194" t="s">
        <v>1735</v>
      </c>
      <c r="E194" s="179">
        <v>1374487067</v>
      </c>
      <c r="F194" s="179">
        <f t="shared" si="2"/>
        <v>106.5493850387597</v>
      </c>
    </row>
    <row r="195" spans="1:6" x14ac:dyDescent="0.25">
      <c r="A195">
        <v>228</v>
      </c>
      <c r="B195" t="s">
        <v>1360</v>
      </c>
      <c r="C195" t="s">
        <v>1736</v>
      </c>
      <c r="D195" t="s">
        <v>1737</v>
      </c>
      <c r="E195" s="179">
        <v>287929445</v>
      </c>
      <c r="F195" s="179">
        <f t="shared" si="2"/>
        <v>22.320112015503877</v>
      </c>
    </row>
    <row r="196" spans="1:6" x14ac:dyDescent="0.25">
      <c r="A196">
        <v>229</v>
      </c>
      <c r="B196" t="s">
        <v>1357</v>
      </c>
      <c r="C196" t="s">
        <v>1738</v>
      </c>
      <c r="D196" t="s">
        <v>1739</v>
      </c>
      <c r="E196" s="179">
        <v>2896803760</v>
      </c>
      <c r="F196" s="179">
        <f t="shared" si="2"/>
        <v>224.55843100775195</v>
      </c>
    </row>
    <row r="197" spans="1:6" x14ac:dyDescent="0.25">
      <c r="A197">
        <v>230</v>
      </c>
      <c r="B197" t="s">
        <v>1535</v>
      </c>
      <c r="C197" t="s">
        <v>1740</v>
      </c>
      <c r="D197" t="s">
        <v>1741</v>
      </c>
      <c r="E197" s="179">
        <v>4143867000</v>
      </c>
      <c r="F197" s="179">
        <f t="shared" si="2"/>
        <v>321.23</v>
      </c>
    </row>
    <row r="198" spans="1:6" x14ac:dyDescent="0.25">
      <c r="A198">
        <v>231</v>
      </c>
      <c r="B198" t="s">
        <v>1535</v>
      </c>
      <c r="C198" t="s">
        <v>1742</v>
      </c>
      <c r="D198" t="s">
        <v>1743</v>
      </c>
      <c r="E198" s="179">
        <v>557215500</v>
      </c>
      <c r="F198" s="179">
        <f t="shared" ref="F198:F244" si="3">E198/12.9/1000000</f>
        <v>43.195</v>
      </c>
    </row>
    <row r="199" spans="1:6" x14ac:dyDescent="0.25">
      <c r="A199">
        <v>232</v>
      </c>
      <c r="B199" t="s">
        <v>1396</v>
      </c>
      <c r="C199" t="s">
        <v>1744</v>
      </c>
      <c r="D199" t="s">
        <v>1745</v>
      </c>
      <c r="E199" s="179">
        <v>4215297654</v>
      </c>
      <c r="F199" s="179">
        <f t="shared" si="3"/>
        <v>326.76726000000002</v>
      </c>
    </row>
    <row r="200" spans="1:6" x14ac:dyDescent="0.25">
      <c r="A200">
        <v>233</v>
      </c>
      <c r="B200" t="s">
        <v>1535</v>
      </c>
      <c r="C200" t="s">
        <v>1746</v>
      </c>
      <c r="D200" t="s">
        <v>1747</v>
      </c>
      <c r="E200" s="179">
        <v>164965200</v>
      </c>
      <c r="F200" s="179">
        <f t="shared" si="3"/>
        <v>12.788</v>
      </c>
    </row>
    <row r="201" spans="1:6" x14ac:dyDescent="0.25">
      <c r="A201">
        <v>234</v>
      </c>
      <c r="B201" t="s">
        <v>1535</v>
      </c>
      <c r="C201" t="s">
        <v>1748</v>
      </c>
      <c r="D201" t="s">
        <v>1749</v>
      </c>
      <c r="E201" s="179">
        <v>416631300</v>
      </c>
      <c r="F201" s="179">
        <f t="shared" si="3"/>
        <v>32.296999999999997</v>
      </c>
    </row>
    <row r="202" spans="1:6" x14ac:dyDescent="0.25">
      <c r="A202">
        <v>235</v>
      </c>
      <c r="B202" t="s">
        <v>1347</v>
      </c>
      <c r="C202" t="s">
        <v>1750</v>
      </c>
      <c r="D202" t="s">
        <v>1751</v>
      </c>
      <c r="E202" s="179">
        <v>1300255964</v>
      </c>
      <c r="F202" s="179">
        <f t="shared" si="3"/>
        <v>100.79503596899225</v>
      </c>
    </row>
    <row r="203" spans="1:6" x14ac:dyDescent="0.25">
      <c r="A203">
        <v>236</v>
      </c>
      <c r="B203" t="s">
        <v>1347</v>
      </c>
      <c r="C203" t="s">
        <v>1752</v>
      </c>
      <c r="D203" t="s">
        <v>1753</v>
      </c>
      <c r="E203" s="179">
        <v>1186800000</v>
      </c>
      <c r="F203" s="179">
        <f t="shared" si="3"/>
        <v>92</v>
      </c>
    </row>
    <row r="204" spans="1:6" x14ac:dyDescent="0.25">
      <c r="A204">
        <v>237</v>
      </c>
      <c r="B204" t="s">
        <v>1360</v>
      </c>
      <c r="C204" t="s">
        <v>1754</v>
      </c>
      <c r="D204" t="s">
        <v>1755</v>
      </c>
      <c r="E204" s="179">
        <v>203064576</v>
      </c>
      <c r="F204" s="179">
        <f t="shared" si="3"/>
        <v>15.741440000000001</v>
      </c>
    </row>
    <row r="205" spans="1:6" x14ac:dyDescent="0.25">
      <c r="A205">
        <v>239</v>
      </c>
      <c r="B205" t="s">
        <v>1360</v>
      </c>
      <c r="C205" t="s">
        <v>1756</v>
      </c>
      <c r="D205" t="s">
        <v>1757</v>
      </c>
      <c r="E205" s="179">
        <v>260726596</v>
      </c>
      <c r="F205" s="179">
        <f t="shared" si="3"/>
        <v>20.211364031007751</v>
      </c>
    </row>
    <row r="206" spans="1:6" x14ac:dyDescent="0.25">
      <c r="A206">
        <v>240</v>
      </c>
      <c r="B206" t="s">
        <v>1367</v>
      </c>
      <c r="C206" t="s">
        <v>1758</v>
      </c>
      <c r="D206" t="s">
        <v>1759</v>
      </c>
      <c r="E206" s="179">
        <v>1493097600</v>
      </c>
      <c r="F206" s="179">
        <f t="shared" si="3"/>
        <v>115.744</v>
      </c>
    </row>
    <row r="207" spans="1:6" x14ac:dyDescent="0.25">
      <c r="A207">
        <v>241</v>
      </c>
      <c r="B207" t="s">
        <v>1344</v>
      </c>
      <c r="C207" t="s">
        <v>1760</v>
      </c>
      <c r="D207" t="s">
        <v>1761</v>
      </c>
      <c r="E207" s="179">
        <v>17490465000</v>
      </c>
      <c r="F207" s="179">
        <f t="shared" si="3"/>
        <v>1355.85</v>
      </c>
    </row>
    <row r="208" spans="1:6" x14ac:dyDescent="0.25">
      <c r="A208">
        <v>242</v>
      </c>
      <c r="B208" t="s">
        <v>1367</v>
      </c>
      <c r="C208" t="s">
        <v>1762</v>
      </c>
      <c r="D208" t="s">
        <v>1763</v>
      </c>
      <c r="E208" s="179">
        <v>689440500</v>
      </c>
      <c r="F208" s="179">
        <f t="shared" si="3"/>
        <v>53.445</v>
      </c>
    </row>
    <row r="209" spans="1:6" x14ac:dyDescent="0.25">
      <c r="A209">
        <v>243</v>
      </c>
      <c r="B209" t="s">
        <v>1367</v>
      </c>
      <c r="C209" t="s">
        <v>1764</v>
      </c>
      <c r="D209" t="s">
        <v>1765</v>
      </c>
      <c r="E209" s="179">
        <v>1695634024</v>
      </c>
      <c r="F209" s="179">
        <f t="shared" si="3"/>
        <v>131.44449798449611</v>
      </c>
    </row>
    <row r="210" spans="1:6" x14ac:dyDescent="0.25">
      <c r="A210">
        <v>244</v>
      </c>
      <c r="B210" t="s">
        <v>1367</v>
      </c>
      <c r="C210" t="s">
        <v>1766</v>
      </c>
      <c r="D210" t="s">
        <v>1767</v>
      </c>
      <c r="E210" s="179">
        <v>1210471500</v>
      </c>
      <c r="F210" s="179">
        <f t="shared" si="3"/>
        <v>93.834999999999994</v>
      </c>
    </row>
    <row r="211" spans="1:6" x14ac:dyDescent="0.25">
      <c r="A211">
        <v>245</v>
      </c>
      <c r="B211" t="s">
        <v>1367</v>
      </c>
      <c r="C211" t="s">
        <v>1768</v>
      </c>
      <c r="D211" t="s">
        <v>1769</v>
      </c>
      <c r="E211" s="179">
        <v>1204602000</v>
      </c>
      <c r="F211" s="179">
        <f t="shared" si="3"/>
        <v>93.38</v>
      </c>
    </row>
    <row r="212" spans="1:6" x14ac:dyDescent="0.25">
      <c r="A212">
        <v>246</v>
      </c>
      <c r="B212" t="s">
        <v>1492</v>
      </c>
      <c r="C212" t="s">
        <v>1770</v>
      </c>
      <c r="D212" t="s">
        <v>1771</v>
      </c>
      <c r="E212" s="179">
        <v>453073800</v>
      </c>
      <c r="F212" s="179">
        <f t="shared" si="3"/>
        <v>35.122</v>
      </c>
    </row>
    <row r="213" spans="1:6" x14ac:dyDescent="0.25">
      <c r="A213">
        <v>247</v>
      </c>
      <c r="B213" t="s">
        <v>1535</v>
      </c>
      <c r="C213" t="s">
        <v>1772</v>
      </c>
      <c r="D213" t="s">
        <v>1773</v>
      </c>
      <c r="E213" s="179">
        <v>949620600</v>
      </c>
      <c r="F213" s="179">
        <f t="shared" si="3"/>
        <v>73.614000000000004</v>
      </c>
    </row>
    <row r="214" spans="1:6" x14ac:dyDescent="0.25">
      <c r="A214">
        <v>248</v>
      </c>
      <c r="B214" t="s">
        <v>1535</v>
      </c>
      <c r="C214" t="s">
        <v>1774</v>
      </c>
      <c r="D214" t="s">
        <v>1775</v>
      </c>
      <c r="E214" s="179">
        <v>1016184600</v>
      </c>
      <c r="F214" s="179">
        <f t="shared" si="3"/>
        <v>78.774000000000001</v>
      </c>
    </row>
    <row r="215" spans="1:6" x14ac:dyDescent="0.25">
      <c r="A215">
        <v>249</v>
      </c>
      <c r="B215" t="s">
        <v>1535</v>
      </c>
      <c r="C215" t="s">
        <v>1776</v>
      </c>
      <c r="D215" t="s">
        <v>1777</v>
      </c>
      <c r="E215" s="179">
        <v>721600200</v>
      </c>
      <c r="F215" s="179">
        <f t="shared" si="3"/>
        <v>55.938000000000002</v>
      </c>
    </row>
    <row r="216" spans="1:6" x14ac:dyDescent="0.25">
      <c r="A216">
        <v>250</v>
      </c>
      <c r="B216" t="s">
        <v>1535</v>
      </c>
      <c r="C216" t="s">
        <v>1778</v>
      </c>
      <c r="D216" t="s">
        <v>1779</v>
      </c>
      <c r="E216" s="179">
        <v>1016223300</v>
      </c>
      <c r="F216" s="179">
        <f t="shared" si="3"/>
        <v>78.777000000000001</v>
      </c>
    </row>
    <row r="217" spans="1:6" x14ac:dyDescent="0.25">
      <c r="A217">
        <v>251</v>
      </c>
      <c r="B217" t="s">
        <v>1367</v>
      </c>
      <c r="C217" t="s">
        <v>1780</v>
      </c>
      <c r="D217" t="s">
        <v>1781</v>
      </c>
      <c r="E217" s="179">
        <v>592110181</v>
      </c>
      <c r="F217" s="179">
        <f t="shared" si="3"/>
        <v>45.90001403100775</v>
      </c>
    </row>
    <row r="218" spans="1:6" x14ac:dyDescent="0.25">
      <c r="A218">
        <v>252</v>
      </c>
      <c r="B218" t="s">
        <v>1367</v>
      </c>
      <c r="C218" t="s">
        <v>1782</v>
      </c>
      <c r="D218" t="s">
        <v>1783</v>
      </c>
      <c r="E218" s="179">
        <v>227052900</v>
      </c>
      <c r="F218" s="179">
        <f t="shared" si="3"/>
        <v>17.600999999999999</v>
      </c>
    </row>
    <row r="219" spans="1:6" x14ac:dyDescent="0.25">
      <c r="A219">
        <v>253</v>
      </c>
      <c r="B219" t="s">
        <v>1367</v>
      </c>
      <c r="C219" t="s">
        <v>1784</v>
      </c>
      <c r="D219" t="s">
        <v>1785</v>
      </c>
      <c r="E219" s="179">
        <v>1055378606</v>
      </c>
      <c r="F219" s="179">
        <f t="shared" si="3"/>
        <v>81.8122950387597</v>
      </c>
    </row>
    <row r="220" spans="1:6" x14ac:dyDescent="0.25">
      <c r="A220">
        <v>254</v>
      </c>
      <c r="B220" t="s">
        <v>1360</v>
      </c>
      <c r="C220" t="s">
        <v>1786</v>
      </c>
      <c r="D220" t="s">
        <v>1787</v>
      </c>
      <c r="E220" s="179">
        <v>861357123</v>
      </c>
      <c r="F220" s="179">
        <f t="shared" si="3"/>
        <v>66.771870000000007</v>
      </c>
    </row>
    <row r="221" spans="1:6" x14ac:dyDescent="0.25">
      <c r="A221">
        <v>255</v>
      </c>
      <c r="B221" t="s">
        <v>1492</v>
      </c>
      <c r="C221" t="s">
        <v>1788</v>
      </c>
      <c r="D221" t="s">
        <v>1789</v>
      </c>
      <c r="E221" s="179">
        <v>4632906000</v>
      </c>
      <c r="F221" s="179">
        <f t="shared" si="3"/>
        <v>359.14</v>
      </c>
    </row>
    <row r="222" spans="1:6" x14ac:dyDescent="0.25">
      <c r="A222">
        <v>257</v>
      </c>
      <c r="B222" t="s">
        <v>1347</v>
      </c>
      <c r="C222" t="s">
        <v>1790</v>
      </c>
      <c r="D222" t="s">
        <v>1791</v>
      </c>
      <c r="E222" s="179">
        <v>528463593</v>
      </c>
      <c r="F222" s="179">
        <f t="shared" si="3"/>
        <v>40.966169999999998</v>
      </c>
    </row>
    <row r="223" spans="1:6" x14ac:dyDescent="0.25">
      <c r="A223">
        <v>258</v>
      </c>
      <c r="B223" t="s">
        <v>1492</v>
      </c>
      <c r="C223" t="s">
        <v>1792</v>
      </c>
      <c r="D223" t="s">
        <v>1793</v>
      </c>
      <c r="E223" s="179">
        <v>5283362700</v>
      </c>
      <c r="F223" s="179">
        <f t="shared" si="3"/>
        <v>409.56299999999999</v>
      </c>
    </row>
    <row r="224" spans="1:6" x14ac:dyDescent="0.25">
      <c r="A224">
        <v>259</v>
      </c>
      <c r="B224" t="s">
        <v>1367</v>
      </c>
      <c r="C224" t="s">
        <v>1794</v>
      </c>
      <c r="D224" t="s">
        <v>1795</v>
      </c>
      <c r="E224" s="179">
        <v>1111321197</v>
      </c>
      <c r="F224" s="179">
        <f t="shared" si="3"/>
        <v>86.148929999999993</v>
      </c>
    </row>
    <row r="225" spans="1:6" x14ac:dyDescent="0.25">
      <c r="A225">
        <v>260</v>
      </c>
      <c r="B225" t="s">
        <v>1367</v>
      </c>
      <c r="C225" t="s">
        <v>1796</v>
      </c>
      <c r="D225" t="s">
        <v>1797</v>
      </c>
      <c r="E225" s="179">
        <v>484334860</v>
      </c>
      <c r="F225" s="179">
        <f t="shared" si="3"/>
        <v>37.545337984496122</v>
      </c>
    </row>
    <row r="226" spans="1:6" x14ac:dyDescent="0.25">
      <c r="A226">
        <v>261</v>
      </c>
      <c r="B226" t="s">
        <v>1469</v>
      </c>
      <c r="C226" t="s">
        <v>1798</v>
      </c>
      <c r="D226" t="s">
        <v>1799</v>
      </c>
      <c r="E226" s="179">
        <v>6627855138</v>
      </c>
      <c r="F226" s="179">
        <f t="shared" si="3"/>
        <v>513.78722000000005</v>
      </c>
    </row>
    <row r="227" spans="1:6" x14ac:dyDescent="0.25">
      <c r="A227">
        <v>262</v>
      </c>
      <c r="B227" t="s">
        <v>1535</v>
      </c>
      <c r="C227" t="s">
        <v>1800</v>
      </c>
      <c r="D227" t="s">
        <v>1801</v>
      </c>
      <c r="E227" s="179">
        <v>420875400</v>
      </c>
      <c r="F227" s="179">
        <f t="shared" si="3"/>
        <v>32.625999999999998</v>
      </c>
    </row>
    <row r="228" spans="1:6" x14ac:dyDescent="0.25">
      <c r="A228">
        <v>263</v>
      </c>
      <c r="B228" t="s">
        <v>1360</v>
      </c>
      <c r="C228" t="s">
        <v>1802</v>
      </c>
      <c r="D228" t="s">
        <v>1803</v>
      </c>
      <c r="E228" s="179">
        <v>359123100</v>
      </c>
      <c r="F228" s="179">
        <f t="shared" si="3"/>
        <v>27.838999999999999</v>
      </c>
    </row>
    <row r="229" spans="1:6" x14ac:dyDescent="0.25">
      <c r="A229">
        <v>264</v>
      </c>
      <c r="B229" t="s">
        <v>1344</v>
      </c>
      <c r="C229" t="s">
        <v>1804</v>
      </c>
      <c r="D229" t="s">
        <v>1805</v>
      </c>
      <c r="E229" s="179">
        <v>9311994000</v>
      </c>
      <c r="F229" s="179">
        <f t="shared" si="3"/>
        <v>721.86</v>
      </c>
    </row>
    <row r="230" spans="1:6" x14ac:dyDescent="0.25">
      <c r="A230">
        <v>265</v>
      </c>
      <c r="B230" t="s">
        <v>1360</v>
      </c>
      <c r="C230" t="s">
        <v>1806</v>
      </c>
      <c r="D230" t="s">
        <v>1807</v>
      </c>
      <c r="E230" s="179">
        <v>184260762</v>
      </c>
      <c r="F230" s="179">
        <f t="shared" si="3"/>
        <v>14.28378</v>
      </c>
    </row>
    <row r="231" spans="1:6" x14ac:dyDescent="0.25">
      <c r="A231">
        <v>266</v>
      </c>
      <c r="B231" t="s">
        <v>1535</v>
      </c>
      <c r="C231" t="s">
        <v>1808</v>
      </c>
      <c r="D231" t="s">
        <v>1809</v>
      </c>
      <c r="E231" s="179">
        <v>520747200</v>
      </c>
      <c r="F231" s="179">
        <f t="shared" si="3"/>
        <v>40.368000000000002</v>
      </c>
    </row>
    <row r="232" spans="1:6" x14ac:dyDescent="0.25">
      <c r="A232">
        <v>267</v>
      </c>
      <c r="B232" t="s">
        <v>1535</v>
      </c>
      <c r="C232" t="s">
        <v>1810</v>
      </c>
      <c r="D232" t="s">
        <v>1811</v>
      </c>
      <c r="E232" s="179">
        <v>155780400</v>
      </c>
      <c r="F232" s="179">
        <f t="shared" si="3"/>
        <v>12.076000000000001</v>
      </c>
    </row>
    <row r="233" spans="1:6" x14ac:dyDescent="0.25">
      <c r="A233">
        <v>268</v>
      </c>
      <c r="B233" t="s">
        <v>1347</v>
      </c>
      <c r="C233" t="s">
        <v>1812</v>
      </c>
      <c r="D233" t="s">
        <v>1813</v>
      </c>
      <c r="E233" s="179">
        <v>266181696</v>
      </c>
      <c r="F233" s="179">
        <f t="shared" si="3"/>
        <v>20.634239999999998</v>
      </c>
    </row>
    <row r="234" spans="1:6" x14ac:dyDescent="0.25">
      <c r="A234">
        <v>269</v>
      </c>
      <c r="B234" t="s">
        <v>1360</v>
      </c>
      <c r="C234" t="s">
        <v>1814</v>
      </c>
      <c r="D234" t="s">
        <v>1815</v>
      </c>
      <c r="E234" s="179">
        <v>37531647</v>
      </c>
      <c r="F234" s="179">
        <f t="shared" si="3"/>
        <v>2.90943</v>
      </c>
    </row>
    <row r="235" spans="1:6" x14ac:dyDescent="0.25">
      <c r="A235">
        <v>270</v>
      </c>
      <c r="B235" t="s">
        <v>1360</v>
      </c>
      <c r="C235" t="s">
        <v>1816</v>
      </c>
      <c r="D235" t="s">
        <v>1817</v>
      </c>
      <c r="E235" s="179">
        <v>298345898</v>
      </c>
      <c r="F235" s="179">
        <f t="shared" si="3"/>
        <v>23.127588992248061</v>
      </c>
    </row>
    <row r="236" spans="1:6" x14ac:dyDescent="0.25">
      <c r="A236">
        <v>271</v>
      </c>
      <c r="B236" t="s">
        <v>1347</v>
      </c>
      <c r="C236" t="s">
        <v>1818</v>
      </c>
      <c r="D236" t="s">
        <v>1819</v>
      </c>
      <c r="E236" s="179">
        <v>386973542</v>
      </c>
      <c r="F236" s="179">
        <f t="shared" si="3"/>
        <v>29.997948992248062</v>
      </c>
    </row>
    <row r="237" spans="1:6" x14ac:dyDescent="0.25">
      <c r="A237">
        <v>272</v>
      </c>
      <c r="B237" t="s">
        <v>1360</v>
      </c>
      <c r="C237" t="s">
        <v>1820</v>
      </c>
      <c r="D237" t="s">
        <v>1821</v>
      </c>
      <c r="E237" s="179">
        <v>26284137</v>
      </c>
      <c r="F237" s="179">
        <f t="shared" si="3"/>
        <v>2.0375299999999998</v>
      </c>
    </row>
    <row r="238" spans="1:6" x14ac:dyDescent="0.25">
      <c r="A238">
        <v>273</v>
      </c>
      <c r="B238" t="s">
        <v>1367</v>
      </c>
      <c r="C238" t="s">
        <v>1822</v>
      </c>
      <c r="D238" t="s">
        <v>1823</v>
      </c>
      <c r="E238" s="179">
        <v>1331106495</v>
      </c>
      <c r="F238" s="179">
        <f t="shared" si="3"/>
        <v>103.18655</v>
      </c>
    </row>
    <row r="239" spans="1:6" x14ac:dyDescent="0.25">
      <c r="A239">
        <v>274</v>
      </c>
      <c r="B239" t="s">
        <v>1367</v>
      </c>
      <c r="C239" t="s">
        <v>1824</v>
      </c>
      <c r="D239" t="s">
        <v>1825</v>
      </c>
      <c r="E239" s="179">
        <v>3747057530</v>
      </c>
      <c r="F239" s="179">
        <f t="shared" si="3"/>
        <v>290.46957596899222</v>
      </c>
    </row>
    <row r="240" spans="1:6" x14ac:dyDescent="0.25">
      <c r="A240">
        <v>275</v>
      </c>
      <c r="B240" t="s">
        <v>1339</v>
      </c>
      <c r="C240" t="s">
        <v>1826</v>
      </c>
      <c r="D240" t="s">
        <v>1827</v>
      </c>
      <c r="E240" s="179">
        <v>1446452632</v>
      </c>
      <c r="F240" s="179">
        <f t="shared" si="3"/>
        <v>112.12811100775194</v>
      </c>
    </row>
    <row r="241" spans="1:6" x14ac:dyDescent="0.25">
      <c r="A241">
        <v>276</v>
      </c>
      <c r="B241" t="s">
        <v>1396</v>
      </c>
      <c r="C241" t="s">
        <v>1828</v>
      </c>
      <c r="D241" t="s">
        <v>1829</v>
      </c>
      <c r="E241" s="179">
        <v>10956806900</v>
      </c>
      <c r="F241" s="179">
        <f t="shared" si="3"/>
        <v>849.36487596899224</v>
      </c>
    </row>
    <row r="242" spans="1:6" x14ac:dyDescent="0.25">
      <c r="A242">
        <v>277</v>
      </c>
      <c r="B242" t="s">
        <v>1360</v>
      </c>
      <c r="C242" t="s">
        <v>1830</v>
      </c>
      <c r="D242" t="s">
        <v>1831</v>
      </c>
      <c r="E242" s="179">
        <v>1077056552</v>
      </c>
      <c r="F242" s="179">
        <f t="shared" si="3"/>
        <v>83.492755968992242</v>
      </c>
    </row>
    <row r="243" spans="1:6" x14ac:dyDescent="0.25">
      <c r="E243" s="179"/>
      <c r="F243" s="179">
        <f t="shared" si="3"/>
        <v>0</v>
      </c>
    </row>
    <row r="244" spans="1:6" x14ac:dyDescent="0.25">
      <c r="E244" s="179"/>
      <c r="F244" s="179">
        <f t="shared" si="3"/>
        <v>0</v>
      </c>
    </row>
    <row r="245" spans="1:6" x14ac:dyDescent="0.25">
      <c r="A245" t="s">
        <v>842</v>
      </c>
      <c r="B245" t="s">
        <v>843</v>
      </c>
      <c r="C245" t="s">
        <v>844</v>
      </c>
      <c r="D245" t="s">
        <v>845</v>
      </c>
      <c r="E245" s="179" t="s">
        <v>1332</v>
      </c>
      <c r="F245" s="179" t="s">
        <v>1333</v>
      </c>
    </row>
    <row r="246" spans="1:6" x14ac:dyDescent="0.25">
      <c r="A246">
        <v>1</v>
      </c>
      <c r="B246" t="s">
        <v>1832</v>
      </c>
      <c r="C246" t="s">
        <v>1833</v>
      </c>
      <c r="D246" t="s">
        <v>1834</v>
      </c>
      <c r="E246" s="179">
        <v>4650708000</v>
      </c>
      <c r="F246" s="179">
        <f t="shared" ref="F246:F262" si="4">E246/12.9/1000000</f>
        <v>360.52</v>
      </c>
    </row>
    <row r="247" spans="1:6" x14ac:dyDescent="0.25">
      <c r="A247">
        <v>2</v>
      </c>
      <c r="B247" t="s">
        <v>1344</v>
      </c>
      <c r="C247" t="s">
        <v>1835</v>
      </c>
      <c r="D247" t="s">
        <v>1836</v>
      </c>
      <c r="E247" s="179">
        <v>3326136000</v>
      </c>
      <c r="F247" s="179">
        <f t="shared" si="4"/>
        <v>257.83999999999997</v>
      </c>
    </row>
    <row r="248" spans="1:6" x14ac:dyDescent="0.25">
      <c r="A248">
        <v>3</v>
      </c>
      <c r="B248" t="s">
        <v>1344</v>
      </c>
      <c r="C248" t="s">
        <v>1837</v>
      </c>
      <c r="D248" t="s">
        <v>1838</v>
      </c>
      <c r="E248" s="179">
        <v>4736751000</v>
      </c>
      <c r="F248" s="179">
        <f t="shared" si="4"/>
        <v>367.19</v>
      </c>
    </row>
    <row r="249" spans="1:6" x14ac:dyDescent="0.25">
      <c r="A249">
        <v>4</v>
      </c>
      <c r="B249" t="s">
        <v>1344</v>
      </c>
      <c r="C249" t="s">
        <v>1839</v>
      </c>
      <c r="D249" t="s">
        <v>1840</v>
      </c>
      <c r="E249" s="179">
        <v>1931389406</v>
      </c>
      <c r="F249" s="179">
        <f t="shared" si="4"/>
        <v>149.72010899224807</v>
      </c>
    </row>
    <row r="250" spans="1:6" x14ac:dyDescent="0.25">
      <c r="A250">
        <v>5</v>
      </c>
      <c r="B250" t="s">
        <v>1344</v>
      </c>
      <c r="C250" t="s">
        <v>1468</v>
      </c>
      <c r="D250" t="s">
        <v>1841</v>
      </c>
      <c r="E250" s="179">
        <v>2259976568</v>
      </c>
      <c r="F250" s="179">
        <f t="shared" si="4"/>
        <v>175.1919820155039</v>
      </c>
    </row>
    <row r="251" spans="1:6" x14ac:dyDescent="0.25">
      <c r="A251">
        <v>6</v>
      </c>
      <c r="B251" t="s">
        <v>1357</v>
      </c>
      <c r="C251" t="s">
        <v>1842</v>
      </c>
      <c r="D251" t="s">
        <v>1843</v>
      </c>
      <c r="E251" s="179">
        <v>2634502500</v>
      </c>
      <c r="F251" s="179">
        <f t="shared" si="4"/>
        <v>204.22499999999999</v>
      </c>
    </row>
    <row r="252" spans="1:6" x14ac:dyDescent="0.25">
      <c r="A252">
        <v>7</v>
      </c>
      <c r="B252" t="s">
        <v>1344</v>
      </c>
      <c r="C252" t="s">
        <v>1844</v>
      </c>
      <c r="D252" t="s">
        <v>1845</v>
      </c>
      <c r="E252" s="179">
        <v>3338004000</v>
      </c>
      <c r="F252" s="179">
        <f t="shared" si="4"/>
        <v>258.76</v>
      </c>
    </row>
    <row r="253" spans="1:6" x14ac:dyDescent="0.25">
      <c r="A253">
        <v>8</v>
      </c>
      <c r="B253" t="s">
        <v>1344</v>
      </c>
      <c r="C253" t="s">
        <v>1846</v>
      </c>
      <c r="D253" t="s">
        <v>1847</v>
      </c>
      <c r="E253" s="179">
        <v>2083608000</v>
      </c>
      <c r="F253" s="179">
        <f t="shared" si="4"/>
        <v>161.52000000000001</v>
      </c>
    </row>
    <row r="254" spans="1:6" x14ac:dyDescent="0.25">
      <c r="A254">
        <v>9</v>
      </c>
      <c r="B254" t="s">
        <v>1344</v>
      </c>
      <c r="C254" t="s">
        <v>1848</v>
      </c>
      <c r="D254" t="s">
        <v>1849</v>
      </c>
      <c r="E254" s="179">
        <v>3069555000</v>
      </c>
      <c r="F254" s="179">
        <f t="shared" si="4"/>
        <v>237.95</v>
      </c>
    </row>
    <row r="255" spans="1:6" x14ac:dyDescent="0.25">
      <c r="A255">
        <v>10</v>
      </c>
      <c r="B255" t="s">
        <v>1344</v>
      </c>
      <c r="C255" t="s">
        <v>1342</v>
      </c>
      <c r="D255" t="s">
        <v>1850</v>
      </c>
      <c r="E255" s="179">
        <v>4581435000</v>
      </c>
      <c r="F255" s="179">
        <f t="shared" si="4"/>
        <v>355.15</v>
      </c>
    </row>
    <row r="256" spans="1:6" x14ac:dyDescent="0.25">
      <c r="A256">
        <v>11</v>
      </c>
      <c r="B256" t="s">
        <v>1344</v>
      </c>
      <c r="C256" t="s">
        <v>1851</v>
      </c>
      <c r="D256" t="s">
        <v>1852</v>
      </c>
      <c r="E256" s="179">
        <v>2206674000</v>
      </c>
      <c r="F256" s="179">
        <f t="shared" si="4"/>
        <v>171.06</v>
      </c>
    </row>
    <row r="257" spans="1:6" x14ac:dyDescent="0.25">
      <c r="A257">
        <v>12</v>
      </c>
      <c r="B257" t="s">
        <v>1344</v>
      </c>
      <c r="C257" t="s">
        <v>1853</v>
      </c>
      <c r="D257" t="s">
        <v>1854</v>
      </c>
      <c r="E257" s="179">
        <v>3918375000</v>
      </c>
      <c r="F257" s="179">
        <f t="shared" si="4"/>
        <v>303.75</v>
      </c>
    </row>
    <row r="258" spans="1:6" x14ac:dyDescent="0.25">
      <c r="A258">
        <v>13</v>
      </c>
      <c r="B258" t="s">
        <v>1832</v>
      </c>
      <c r="C258" t="s">
        <v>1855</v>
      </c>
      <c r="D258" t="s">
        <v>1856</v>
      </c>
      <c r="E258" s="179">
        <v>3909383700</v>
      </c>
      <c r="F258" s="179">
        <f t="shared" si="4"/>
        <v>303.053</v>
      </c>
    </row>
    <row r="259" spans="1:6" x14ac:dyDescent="0.25">
      <c r="A259">
        <v>14</v>
      </c>
      <c r="B259" t="s">
        <v>1832</v>
      </c>
      <c r="C259" t="s">
        <v>1857</v>
      </c>
      <c r="D259" t="s">
        <v>1858</v>
      </c>
      <c r="E259" s="179">
        <v>490432200</v>
      </c>
      <c r="F259" s="179">
        <f t="shared" si="4"/>
        <v>38.018000000000001</v>
      </c>
    </row>
    <row r="260" spans="1:6" x14ac:dyDescent="0.25">
      <c r="A260">
        <v>15</v>
      </c>
      <c r="B260" t="s">
        <v>1344</v>
      </c>
      <c r="C260" t="s">
        <v>1859</v>
      </c>
      <c r="D260" t="s">
        <v>1860</v>
      </c>
      <c r="E260" s="179">
        <v>6958813100</v>
      </c>
      <c r="F260" s="179">
        <f t="shared" si="4"/>
        <v>539.44287596899221</v>
      </c>
    </row>
    <row r="261" spans="1:6" x14ac:dyDescent="0.25">
      <c r="A261">
        <v>16</v>
      </c>
      <c r="B261" t="s">
        <v>1344</v>
      </c>
      <c r="C261" t="s">
        <v>1861</v>
      </c>
      <c r="D261" t="s">
        <v>1862</v>
      </c>
      <c r="E261" s="179">
        <v>2192125174</v>
      </c>
      <c r="F261" s="179">
        <f t="shared" si="4"/>
        <v>169.93218403100775</v>
      </c>
    </row>
    <row r="262" spans="1:6" x14ac:dyDescent="0.25">
      <c r="A262">
        <v>17</v>
      </c>
      <c r="B262" t="s">
        <v>1344</v>
      </c>
      <c r="C262" t="s">
        <v>1863</v>
      </c>
      <c r="D262" t="s">
        <v>1864</v>
      </c>
      <c r="E262" s="179">
        <v>4377676456</v>
      </c>
      <c r="F262" s="179">
        <f t="shared" si="4"/>
        <v>339.35476403100779</v>
      </c>
    </row>
    <row r="263" spans="1:6" x14ac:dyDescent="0.25">
      <c r="A263">
        <v>18</v>
      </c>
      <c r="B263" t="s">
        <v>1344</v>
      </c>
      <c r="C263" t="s">
        <v>1865</v>
      </c>
      <c r="D263" t="s">
        <v>1866</v>
      </c>
      <c r="E263" s="179">
        <v>3443083311</v>
      </c>
      <c r="F263" s="179">
        <f t="shared" ref="F263:F280" si="5">E263/12.9/1000000</f>
        <v>266.90568302325579</v>
      </c>
    </row>
    <row r="264" spans="1:6" x14ac:dyDescent="0.25">
      <c r="A264">
        <v>19</v>
      </c>
      <c r="B264" t="s">
        <v>1344</v>
      </c>
      <c r="C264" t="s">
        <v>1867</v>
      </c>
      <c r="D264" t="s">
        <v>1868</v>
      </c>
      <c r="E264" s="179">
        <v>7487260685</v>
      </c>
      <c r="F264" s="179">
        <f t="shared" si="5"/>
        <v>580.40780503875976</v>
      </c>
    </row>
    <row r="265" spans="1:6" x14ac:dyDescent="0.25">
      <c r="A265">
        <v>20</v>
      </c>
      <c r="B265" t="s">
        <v>1344</v>
      </c>
      <c r="C265" t="s">
        <v>1869</v>
      </c>
      <c r="D265" t="s">
        <v>1870</v>
      </c>
      <c r="E265" s="179">
        <v>7372909796</v>
      </c>
      <c r="F265" s="179">
        <f t="shared" si="5"/>
        <v>571.54339503875974</v>
      </c>
    </row>
    <row r="266" spans="1:6" x14ac:dyDescent="0.25">
      <c r="A266">
        <v>21</v>
      </c>
      <c r="B266" t="s">
        <v>1344</v>
      </c>
      <c r="C266" t="s">
        <v>1871</v>
      </c>
      <c r="D266" t="s">
        <v>1872</v>
      </c>
      <c r="E266" s="179">
        <v>6231195360</v>
      </c>
      <c r="F266" s="179">
        <f t="shared" si="5"/>
        <v>483.03840000000002</v>
      </c>
    </row>
    <row r="267" spans="1:6" x14ac:dyDescent="0.25">
      <c r="A267">
        <v>24</v>
      </c>
      <c r="B267" t="s">
        <v>1344</v>
      </c>
      <c r="C267" t="s">
        <v>1873</v>
      </c>
      <c r="D267" t="s">
        <v>1874</v>
      </c>
      <c r="E267" s="179">
        <v>3448918007</v>
      </c>
      <c r="F267" s="179">
        <f t="shared" si="5"/>
        <v>267.35798503875969</v>
      </c>
    </row>
    <row r="268" spans="1:6" x14ac:dyDescent="0.25">
      <c r="A268">
        <v>25</v>
      </c>
      <c r="B268" t="s">
        <v>1344</v>
      </c>
      <c r="C268" t="s">
        <v>1875</v>
      </c>
      <c r="D268" t="s">
        <v>1876</v>
      </c>
      <c r="E268" s="179">
        <v>3804925266</v>
      </c>
      <c r="F268" s="179">
        <f t="shared" si="5"/>
        <v>294.95544697674416</v>
      </c>
    </row>
    <row r="269" spans="1:6" x14ac:dyDescent="0.25">
      <c r="A269">
        <v>26</v>
      </c>
      <c r="B269" t="s">
        <v>1344</v>
      </c>
      <c r="C269" t="s">
        <v>1877</v>
      </c>
      <c r="D269" t="s">
        <v>1878</v>
      </c>
      <c r="E269" s="179">
        <v>3428040930</v>
      </c>
      <c r="F269" s="179">
        <f t="shared" si="5"/>
        <v>265.7396069767442</v>
      </c>
    </row>
    <row r="270" spans="1:6" x14ac:dyDescent="0.25">
      <c r="A270">
        <v>28</v>
      </c>
      <c r="B270" t="s">
        <v>1469</v>
      </c>
      <c r="C270" t="s">
        <v>1879</v>
      </c>
      <c r="D270" t="s">
        <v>1880</v>
      </c>
      <c r="E270" s="179">
        <v>6068603747</v>
      </c>
      <c r="F270" s="179">
        <f t="shared" si="5"/>
        <v>470.43439899224808</v>
      </c>
    </row>
    <row r="271" spans="1:6" x14ac:dyDescent="0.25">
      <c r="A271">
        <v>29</v>
      </c>
      <c r="B271" t="s">
        <v>1469</v>
      </c>
      <c r="C271" t="s">
        <v>1529</v>
      </c>
      <c r="D271" t="s">
        <v>1881</v>
      </c>
      <c r="E271" s="179">
        <v>6212459400</v>
      </c>
      <c r="F271" s="179">
        <f t="shared" si="5"/>
        <v>481.58600000000001</v>
      </c>
    </row>
    <row r="272" spans="1:6" x14ac:dyDescent="0.25">
      <c r="A272">
        <v>31</v>
      </c>
      <c r="B272" t="s">
        <v>1584</v>
      </c>
      <c r="C272" t="s">
        <v>1882</v>
      </c>
      <c r="D272" t="s">
        <v>1883</v>
      </c>
      <c r="E272" s="179">
        <v>2065461635</v>
      </c>
      <c r="F272" s="179">
        <f t="shared" si="5"/>
        <v>160.11330503875968</v>
      </c>
    </row>
    <row r="273" spans="1:6" x14ac:dyDescent="0.25">
      <c r="A273">
        <v>33</v>
      </c>
      <c r="B273" t="s">
        <v>1584</v>
      </c>
      <c r="C273" t="s">
        <v>1884</v>
      </c>
      <c r="D273" t="s">
        <v>1885</v>
      </c>
      <c r="E273" s="179">
        <v>2085396005</v>
      </c>
      <c r="F273" s="179">
        <f t="shared" si="5"/>
        <v>161.65860503875967</v>
      </c>
    </row>
    <row r="274" spans="1:6" x14ac:dyDescent="0.25">
      <c r="A274">
        <v>34</v>
      </c>
      <c r="B274" t="s">
        <v>1584</v>
      </c>
      <c r="C274" t="s">
        <v>1886</v>
      </c>
      <c r="D274" t="s">
        <v>1887</v>
      </c>
      <c r="E274" s="179">
        <v>6492582603</v>
      </c>
      <c r="F274" s="179">
        <f t="shared" si="5"/>
        <v>503.30097697674415</v>
      </c>
    </row>
    <row r="275" spans="1:6" x14ac:dyDescent="0.25">
      <c r="A275">
        <v>36</v>
      </c>
      <c r="B275" t="s">
        <v>1344</v>
      </c>
      <c r="C275" t="s">
        <v>1888</v>
      </c>
      <c r="D275" t="s">
        <v>1889</v>
      </c>
      <c r="E275" s="179">
        <v>3400795563</v>
      </c>
      <c r="F275" s="179">
        <f t="shared" si="5"/>
        <v>263.62756302325579</v>
      </c>
    </row>
    <row r="276" spans="1:6" x14ac:dyDescent="0.25">
      <c r="A276">
        <v>37</v>
      </c>
      <c r="B276" t="s">
        <v>1344</v>
      </c>
      <c r="C276" t="s">
        <v>1890</v>
      </c>
      <c r="D276" t="s">
        <v>1891</v>
      </c>
      <c r="E276" s="179">
        <v>7091955935</v>
      </c>
      <c r="F276" s="179">
        <f t="shared" si="5"/>
        <v>549.7640259689922</v>
      </c>
    </row>
    <row r="277" spans="1:6" x14ac:dyDescent="0.25">
      <c r="A277">
        <v>38</v>
      </c>
      <c r="B277" t="s">
        <v>1344</v>
      </c>
      <c r="C277" t="s">
        <v>1892</v>
      </c>
      <c r="D277" t="s">
        <v>1893</v>
      </c>
      <c r="E277" s="179">
        <v>13271887882</v>
      </c>
      <c r="F277" s="179">
        <f t="shared" si="5"/>
        <v>1028.8285179844961</v>
      </c>
    </row>
    <row r="278" spans="1:6" x14ac:dyDescent="0.25">
      <c r="A278">
        <v>39</v>
      </c>
      <c r="B278" t="s">
        <v>1344</v>
      </c>
      <c r="C278" t="s">
        <v>1894</v>
      </c>
      <c r="D278" t="s">
        <v>1895</v>
      </c>
      <c r="E278" s="179">
        <v>6994839343</v>
      </c>
      <c r="F278" s="179">
        <f t="shared" si="5"/>
        <v>542.23560798449614</v>
      </c>
    </row>
    <row r="279" spans="1:6" x14ac:dyDescent="0.25">
      <c r="A279">
        <v>40</v>
      </c>
      <c r="B279" t="s">
        <v>1584</v>
      </c>
      <c r="C279" t="s">
        <v>1896</v>
      </c>
      <c r="D279" t="s">
        <v>1897</v>
      </c>
      <c r="E279" s="179">
        <v>7260827307</v>
      </c>
      <c r="F279" s="179">
        <f t="shared" si="5"/>
        <v>562.85482999999999</v>
      </c>
    </row>
    <row r="280" spans="1:6" x14ac:dyDescent="0.25">
      <c r="A280">
        <v>41</v>
      </c>
      <c r="B280" t="s">
        <v>1584</v>
      </c>
      <c r="C280" t="s">
        <v>1898</v>
      </c>
      <c r="D280" t="s">
        <v>1899</v>
      </c>
      <c r="E280" s="179">
        <v>8209113286</v>
      </c>
      <c r="F280" s="179">
        <f t="shared" si="5"/>
        <v>636.36537100775195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0"/>
  <sheetViews>
    <sheetView showGridLines="0" workbookViewId="0">
      <selection activeCell="A19" sqref="A19:H19"/>
    </sheetView>
  </sheetViews>
  <sheetFormatPr baseColWidth="10" defaultRowHeight="15" x14ac:dyDescent="0.25"/>
  <cols>
    <col min="1" max="2" width="12" customWidth="1"/>
    <col min="3" max="3" width="35.5703125" customWidth="1"/>
    <col min="4" max="4" width="12" customWidth="1"/>
    <col min="5" max="5" width="17.85546875" bestFit="1" customWidth="1"/>
    <col min="6" max="6" width="12.85546875" customWidth="1"/>
  </cols>
  <sheetData>
    <row r="2" spans="1:6" x14ac:dyDescent="0.25">
      <c r="A2" t="s">
        <v>893</v>
      </c>
      <c r="B2" t="s">
        <v>894</v>
      </c>
      <c r="C2" t="s">
        <v>895</v>
      </c>
      <c r="D2" t="s">
        <v>896</v>
      </c>
      <c r="E2" t="s">
        <v>897</v>
      </c>
    </row>
    <row r="3" spans="1:6" x14ac:dyDescent="0.25">
      <c r="E3" t="s">
        <v>1330</v>
      </c>
      <c r="F3" t="s">
        <v>1331</v>
      </c>
    </row>
    <row r="4" spans="1:6" x14ac:dyDescent="0.25">
      <c r="A4" t="s">
        <v>842</v>
      </c>
      <c r="B4" t="s">
        <v>843</v>
      </c>
      <c r="C4" t="s">
        <v>844</v>
      </c>
      <c r="D4" t="s">
        <v>845</v>
      </c>
      <c r="E4" s="179" t="s">
        <v>1332</v>
      </c>
      <c r="F4" s="179" t="s">
        <v>1333</v>
      </c>
    </row>
    <row r="5" spans="1:6" x14ac:dyDescent="0.25">
      <c r="A5">
        <v>1</v>
      </c>
      <c r="B5" t="s">
        <v>0</v>
      </c>
      <c r="C5" t="s">
        <v>1</v>
      </c>
      <c r="D5" t="s">
        <v>898</v>
      </c>
      <c r="E5" s="179">
        <v>1260699200</v>
      </c>
      <c r="F5" s="179">
        <f t="shared" ref="F5:F68" si="0">E5/12.2/1000000</f>
        <v>103.336</v>
      </c>
    </row>
    <row r="6" spans="1:6" x14ac:dyDescent="0.25">
      <c r="A6">
        <v>2</v>
      </c>
      <c r="B6" t="s">
        <v>2</v>
      </c>
      <c r="C6" t="s">
        <v>3</v>
      </c>
      <c r="D6" t="s">
        <v>901</v>
      </c>
      <c r="E6" s="179">
        <v>3383864773</v>
      </c>
      <c r="F6" s="179">
        <f t="shared" si="0"/>
        <v>277.36596500000002</v>
      </c>
    </row>
    <row r="7" spans="1:6" x14ac:dyDescent="0.25">
      <c r="A7">
        <v>3</v>
      </c>
      <c r="B7" t="s">
        <v>4</v>
      </c>
      <c r="C7" t="s">
        <v>5</v>
      </c>
      <c r="D7" t="s">
        <v>902</v>
      </c>
      <c r="E7" s="179">
        <v>335095753</v>
      </c>
      <c r="F7" s="179">
        <f t="shared" si="0"/>
        <v>27.466864999999999</v>
      </c>
    </row>
    <row r="8" spans="1:6" x14ac:dyDescent="0.25">
      <c r="A8">
        <v>4</v>
      </c>
      <c r="B8" t="s">
        <v>2</v>
      </c>
      <c r="C8" t="s">
        <v>6</v>
      </c>
      <c r="D8" t="s">
        <v>903</v>
      </c>
      <c r="E8" s="179">
        <v>4039260192</v>
      </c>
      <c r="F8" s="179">
        <f t="shared" si="0"/>
        <v>331.0869009836066</v>
      </c>
    </row>
    <row r="9" spans="1:6" x14ac:dyDescent="0.25">
      <c r="A9">
        <v>5</v>
      </c>
      <c r="B9" t="s">
        <v>7</v>
      </c>
      <c r="C9" t="s">
        <v>8</v>
      </c>
      <c r="D9" t="s">
        <v>904</v>
      </c>
      <c r="E9" s="179">
        <v>747514167</v>
      </c>
      <c r="F9" s="179">
        <f t="shared" si="0"/>
        <v>61.271653032786894</v>
      </c>
    </row>
    <row r="10" spans="1:6" x14ac:dyDescent="0.25">
      <c r="A10">
        <v>6</v>
      </c>
      <c r="B10" t="s">
        <v>2</v>
      </c>
      <c r="C10" t="s">
        <v>9</v>
      </c>
      <c r="D10" t="s">
        <v>905</v>
      </c>
      <c r="E10" s="179">
        <v>3755810992</v>
      </c>
      <c r="F10" s="179">
        <f t="shared" si="0"/>
        <v>307.85336000000001</v>
      </c>
    </row>
    <row r="11" spans="1:6" x14ac:dyDescent="0.25">
      <c r="A11">
        <v>7</v>
      </c>
      <c r="B11" t="s">
        <v>10</v>
      </c>
      <c r="C11" t="s">
        <v>11</v>
      </c>
      <c r="D11" t="s">
        <v>906</v>
      </c>
      <c r="E11" s="179">
        <v>8554882231</v>
      </c>
      <c r="F11" s="179">
        <f t="shared" si="0"/>
        <v>701.21985500000005</v>
      </c>
    </row>
    <row r="12" spans="1:6" x14ac:dyDescent="0.25">
      <c r="A12">
        <v>9</v>
      </c>
      <c r="B12" t="s">
        <v>12</v>
      </c>
      <c r="C12" t="s">
        <v>13</v>
      </c>
      <c r="D12" t="s">
        <v>907</v>
      </c>
      <c r="E12" s="179">
        <v>1220230861</v>
      </c>
      <c r="F12" s="179">
        <f t="shared" si="0"/>
        <v>100.01892303278689</v>
      </c>
    </row>
    <row r="13" spans="1:6" x14ac:dyDescent="0.25">
      <c r="A13">
        <v>10</v>
      </c>
      <c r="B13" t="s">
        <v>12</v>
      </c>
      <c r="C13" t="s">
        <v>14</v>
      </c>
      <c r="D13" t="s">
        <v>908</v>
      </c>
      <c r="E13" s="179">
        <v>1618548038</v>
      </c>
      <c r="F13" s="179">
        <f t="shared" si="0"/>
        <v>132.66787196721313</v>
      </c>
    </row>
    <row r="14" spans="1:6" x14ac:dyDescent="0.25">
      <c r="A14">
        <v>11</v>
      </c>
      <c r="B14" t="s">
        <v>12</v>
      </c>
      <c r="C14" t="s">
        <v>15</v>
      </c>
      <c r="D14" t="s">
        <v>909</v>
      </c>
      <c r="E14" s="179">
        <v>1298196449</v>
      </c>
      <c r="F14" s="179">
        <f t="shared" si="0"/>
        <v>106.40954499999999</v>
      </c>
    </row>
    <row r="15" spans="1:6" x14ac:dyDescent="0.25">
      <c r="A15">
        <v>12</v>
      </c>
      <c r="B15" t="s">
        <v>16</v>
      </c>
      <c r="C15" t="s">
        <v>17</v>
      </c>
      <c r="D15" t="s">
        <v>910</v>
      </c>
      <c r="E15" s="179">
        <v>2137172308</v>
      </c>
      <c r="F15" s="179">
        <f t="shared" si="0"/>
        <v>175.17805803278691</v>
      </c>
    </row>
    <row r="16" spans="1:6" x14ac:dyDescent="0.25">
      <c r="A16">
        <v>13</v>
      </c>
      <c r="B16" t="s">
        <v>16</v>
      </c>
      <c r="C16" t="s">
        <v>18</v>
      </c>
      <c r="D16" t="s">
        <v>911</v>
      </c>
      <c r="E16" s="179">
        <v>618014290</v>
      </c>
      <c r="F16" s="179">
        <f t="shared" si="0"/>
        <v>50.656909016393442</v>
      </c>
    </row>
    <row r="17" spans="1:6" x14ac:dyDescent="0.25">
      <c r="A17">
        <v>14</v>
      </c>
      <c r="B17" t="s">
        <v>16</v>
      </c>
      <c r="C17" t="s">
        <v>912</v>
      </c>
      <c r="D17" t="s">
        <v>913</v>
      </c>
      <c r="E17" s="179">
        <v>411872915</v>
      </c>
      <c r="F17" s="179">
        <f t="shared" si="0"/>
        <v>33.760075000000001</v>
      </c>
    </row>
    <row r="18" spans="1:6" x14ac:dyDescent="0.25">
      <c r="A18">
        <v>15</v>
      </c>
      <c r="B18" t="s">
        <v>16</v>
      </c>
      <c r="C18" t="s">
        <v>914</v>
      </c>
      <c r="D18" t="s">
        <v>915</v>
      </c>
      <c r="E18" s="179">
        <v>766752261</v>
      </c>
      <c r="F18" s="179">
        <f t="shared" si="0"/>
        <v>62.848545983606563</v>
      </c>
    </row>
    <row r="19" spans="1:6" x14ac:dyDescent="0.25">
      <c r="A19">
        <v>16</v>
      </c>
      <c r="B19" t="s">
        <v>16</v>
      </c>
      <c r="C19" t="s">
        <v>19</v>
      </c>
      <c r="D19" t="s">
        <v>916</v>
      </c>
      <c r="E19" s="179">
        <v>884633651</v>
      </c>
      <c r="F19" s="179">
        <f t="shared" si="0"/>
        <v>72.510954999999996</v>
      </c>
    </row>
    <row r="20" spans="1:6" x14ac:dyDescent="0.25">
      <c r="A20">
        <v>17</v>
      </c>
      <c r="B20" t="s">
        <v>12</v>
      </c>
      <c r="C20" t="s">
        <v>21</v>
      </c>
      <c r="D20" t="s">
        <v>917</v>
      </c>
      <c r="E20" s="179">
        <v>543435787</v>
      </c>
      <c r="F20" s="179">
        <f t="shared" si="0"/>
        <v>44.543916967213114</v>
      </c>
    </row>
    <row r="21" spans="1:6" x14ac:dyDescent="0.25">
      <c r="A21">
        <v>18</v>
      </c>
      <c r="B21" t="s">
        <v>12</v>
      </c>
      <c r="C21" t="s">
        <v>22</v>
      </c>
      <c r="D21" t="s">
        <v>918</v>
      </c>
      <c r="E21" s="179">
        <v>502111215</v>
      </c>
      <c r="F21" s="179">
        <f t="shared" si="0"/>
        <v>41.156656967213117</v>
      </c>
    </row>
    <row r="22" spans="1:6" x14ac:dyDescent="0.25">
      <c r="A22">
        <v>19</v>
      </c>
      <c r="B22" t="s">
        <v>12</v>
      </c>
      <c r="C22" t="s">
        <v>23</v>
      </c>
      <c r="D22" t="s">
        <v>919</v>
      </c>
      <c r="E22" s="179">
        <v>337690144</v>
      </c>
      <c r="F22" s="179">
        <f t="shared" si="0"/>
        <v>27.67952</v>
      </c>
    </row>
    <row r="23" spans="1:6" x14ac:dyDescent="0.25">
      <c r="A23">
        <v>20</v>
      </c>
      <c r="B23" t="s">
        <v>12</v>
      </c>
      <c r="C23" t="s">
        <v>920</v>
      </c>
      <c r="D23" t="s">
        <v>921</v>
      </c>
      <c r="E23" s="179">
        <v>344289002</v>
      </c>
      <c r="F23" s="179">
        <f t="shared" si="0"/>
        <v>28.220410000000001</v>
      </c>
    </row>
    <row r="24" spans="1:6" x14ac:dyDescent="0.25">
      <c r="A24">
        <v>21</v>
      </c>
      <c r="B24" t="s">
        <v>16</v>
      </c>
      <c r="C24" t="s">
        <v>24</v>
      </c>
      <c r="D24" t="s">
        <v>922</v>
      </c>
      <c r="E24" s="179">
        <v>445039396</v>
      </c>
      <c r="F24" s="179">
        <f t="shared" si="0"/>
        <v>36.478639016393444</v>
      </c>
    </row>
    <row r="25" spans="1:6" x14ac:dyDescent="0.25">
      <c r="A25">
        <v>22</v>
      </c>
      <c r="B25" t="s">
        <v>16</v>
      </c>
      <c r="C25" t="s">
        <v>25</v>
      </c>
      <c r="D25" t="s">
        <v>923</v>
      </c>
      <c r="E25" s="179">
        <v>548865800</v>
      </c>
      <c r="F25" s="179">
        <f t="shared" si="0"/>
        <v>44.988999999999997</v>
      </c>
    </row>
    <row r="26" spans="1:6" x14ac:dyDescent="0.25">
      <c r="A26">
        <v>23</v>
      </c>
      <c r="B26" t="s">
        <v>16</v>
      </c>
      <c r="C26" t="s">
        <v>26</v>
      </c>
      <c r="D26" t="s">
        <v>924</v>
      </c>
      <c r="E26" s="179">
        <v>296939094</v>
      </c>
      <c r="F26" s="179">
        <f t="shared" si="0"/>
        <v>24.339269999999999</v>
      </c>
    </row>
    <row r="27" spans="1:6" x14ac:dyDescent="0.25">
      <c r="A27">
        <v>24</v>
      </c>
      <c r="B27" t="s">
        <v>16</v>
      </c>
      <c r="C27" t="s">
        <v>27</v>
      </c>
      <c r="D27" t="s">
        <v>925</v>
      </c>
      <c r="E27" s="179">
        <v>538392966</v>
      </c>
      <c r="F27" s="179">
        <f t="shared" si="0"/>
        <v>44.13057098360656</v>
      </c>
    </row>
    <row r="28" spans="1:6" x14ac:dyDescent="0.25">
      <c r="A28">
        <v>25</v>
      </c>
      <c r="B28" t="s">
        <v>0</v>
      </c>
      <c r="C28" t="s">
        <v>926</v>
      </c>
      <c r="D28" t="s">
        <v>927</v>
      </c>
      <c r="E28" s="179">
        <v>1603339335</v>
      </c>
      <c r="F28" s="179">
        <f t="shared" si="0"/>
        <v>131.42125696721311</v>
      </c>
    </row>
    <row r="29" spans="1:6" x14ac:dyDescent="0.25">
      <c r="A29">
        <v>26</v>
      </c>
      <c r="B29" t="s">
        <v>29</v>
      </c>
      <c r="C29" t="s">
        <v>928</v>
      </c>
      <c r="D29" t="s">
        <v>929</v>
      </c>
      <c r="E29" s="179">
        <v>1400752699</v>
      </c>
      <c r="F29" s="179">
        <f t="shared" si="0"/>
        <v>114.81579499999999</v>
      </c>
    </row>
    <row r="30" spans="1:6" x14ac:dyDescent="0.25">
      <c r="A30">
        <v>27</v>
      </c>
      <c r="B30" t="s">
        <v>12</v>
      </c>
      <c r="C30" t="s">
        <v>30</v>
      </c>
      <c r="D30" t="s">
        <v>930</v>
      </c>
      <c r="E30" s="179">
        <v>1487627301</v>
      </c>
      <c r="F30" s="179">
        <f t="shared" si="0"/>
        <v>121.93666401639345</v>
      </c>
    </row>
    <row r="31" spans="1:6" x14ac:dyDescent="0.25">
      <c r="A31">
        <v>28</v>
      </c>
      <c r="B31" t="s">
        <v>12</v>
      </c>
      <c r="C31" t="s">
        <v>931</v>
      </c>
      <c r="D31" t="s">
        <v>932</v>
      </c>
      <c r="E31" s="179">
        <v>4071896412</v>
      </c>
      <c r="F31" s="179">
        <f t="shared" si="0"/>
        <v>333.76200098360658</v>
      </c>
    </row>
    <row r="32" spans="1:6" x14ac:dyDescent="0.25">
      <c r="A32">
        <v>29</v>
      </c>
      <c r="B32" t="s">
        <v>12</v>
      </c>
      <c r="C32" t="s">
        <v>31</v>
      </c>
      <c r="D32" t="s">
        <v>933</v>
      </c>
      <c r="E32" s="179">
        <v>544439896</v>
      </c>
      <c r="F32" s="179">
        <f t="shared" si="0"/>
        <v>44.626220983606565</v>
      </c>
    </row>
    <row r="33" spans="1:6" x14ac:dyDescent="0.25">
      <c r="A33">
        <v>30</v>
      </c>
      <c r="B33" t="s">
        <v>12</v>
      </c>
      <c r="C33" t="s">
        <v>934</v>
      </c>
      <c r="D33" t="s">
        <v>935</v>
      </c>
      <c r="E33" s="179">
        <v>1606627650</v>
      </c>
      <c r="F33" s="179">
        <f t="shared" si="0"/>
        <v>131.69079098360658</v>
      </c>
    </row>
    <row r="34" spans="1:6" x14ac:dyDescent="0.25">
      <c r="A34">
        <v>31</v>
      </c>
      <c r="B34" t="s">
        <v>12</v>
      </c>
      <c r="C34" t="s">
        <v>936</v>
      </c>
      <c r="D34" t="s">
        <v>937</v>
      </c>
      <c r="E34" s="179">
        <v>3361482726</v>
      </c>
      <c r="F34" s="179">
        <f t="shared" si="0"/>
        <v>275.53137098360656</v>
      </c>
    </row>
    <row r="35" spans="1:6" x14ac:dyDescent="0.25">
      <c r="A35">
        <v>32</v>
      </c>
      <c r="B35" t="s">
        <v>16</v>
      </c>
      <c r="C35" t="s">
        <v>32</v>
      </c>
      <c r="D35" t="s">
        <v>938</v>
      </c>
      <c r="E35" s="179">
        <v>784459329</v>
      </c>
      <c r="F35" s="179">
        <f t="shared" si="0"/>
        <v>64.299945000000008</v>
      </c>
    </row>
    <row r="36" spans="1:6" x14ac:dyDescent="0.25">
      <c r="A36">
        <v>33</v>
      </c>
      <c r="B36" t="s">
        <v>16</v>
      </c>
      <c r="C36" t="s">
        <v>939</v>
      </c>
      <c r="D36" t="s">
        <v>940</v>
      </c>
      <c r="E36" s="179">
        <v>946638955</v>
      </c>
      <c r="F36" s="179">
        <f t="shared" si="0"/>
        <v>77.593356967213126</v>
      </c>
    </row>
    <row r="37" spans="1:6" x14ac:dyDescent="0.25">
      <c r="A37">
        <v>34</v>
      </c>
      <c r="B37" t="s">
        <v>16</v>
      </c>
      <c r="C37" t="s">
        <v>33</v>
      </c>
      <c r="D37" t="s">
        <v>941</v>
      </c>
      <c r="E37" s="179">
        <v>884437926</v>
      </c>
      <c r="F37" s="179">
        <f t="shared" si="0"/>
        <v>72.494911967213127</v>
      </c>
    </row>
    <row r="38" spans="1:6" x14ac:dyDescent="0.25">
      <c r="A38">
        <v>35</v>
      </c>
      <c r="B38" t="s">
        <v>16</v>
      </c>
      <c r="C38" t="s">
        <v>34</v>
      </c>
      <c r="D38" t="s">
        <v>942</v>
      </c>
      <c r="E38" s="179">
        <v>494069061</v>
      </c>
      <c r="F38" s="179">
        <f t="shared" si="0"/>
        <v>40.497464016393444</v>
      </c>
    </row>
    <row r="39" spans="1:6" x14ac:dyDescent="0.25">
      <c r="A39">
        <v>36</v>
      </c>
      <c r="B39" t="s">
        <v>16</v>
      </c>
      <c r="C39" t="s">
        <v>35</v>
      </c>
      <c r="D39" t="s">
        <v>943</v>
      </c>
      <c r="E39" s="179">
        <v>104777516</v>
      </c>
      <c r="F39" s="179">
        <f t="shared" si="0"/>
        <v>8.5883209836065575</v>
      </c>
    </row>
    <row r="40" spans="1:6" x14ac:dyDescent="0.25">
      <c r="A40">
        <v>37</v>
      </c>
      <c r="B40" t="s">
        <v>16</v>
      </c>
      <c r="C40" t="s">
        <v>36</v>
      </c>
      <c r="D40" t="s">
        <v>944</v>
      </c>
      <c r="E40" s="179">
        <v>2112732035</v>
      </c>
      <c r="F40" s="179">
        <f t="shared" si="0"/>
        <v>173.17475696721311</v>
      </c>
    </row>
    <row r="41" spans="1:6" x14ac:dyDescent="0.25">
      <c r="A41">
        <v>38</v>
      </c>
      <c r="B41" t="s">
        <v>2</v>
      </c>
      <c r="C41" t="s">
        <v>945</v>
      </c>
      <c r="D41" t="s">
        <v>946</v>
      </c>
      <c r="E41" s="179">
        <v>1388585212</v>
      </c>
      <c r="F41" s="179">
        <f t="shared" si="0"/>
        <v>113.81846</v>
      </c>
    </row>
    <row r="42" spans="1:6" x14ac:dyDescent="0.25">
      <c r="A42">
        <v>39</v>
      </c>
      <c r="B42" t="s">
        <v>12</v>
      </c>
      <c r="C42" t="s">
        <v>38</v>
      </c>
      <c r="D42" t="s">
        <v>947</v>
      </c>
      <c r="E42" s="179">
        <v>801204866</v>
      </c>
      <c r="F42" s="179">
        <f t="shared" si="0"/>
        <v>65.672530000000009</v>
      </c>
    </row>
    <row r="43" spans="1:6" x14ac:dyDescent="0.25">
      <c r="A43">
        <v>40</v>
      </c>
      <c r="B43" t="s">
        <v>12</v>
      </c>
      <c r="C43" t="s">
        <v>948</v>
      </c>
      <c r="D43" t="s">
        <v>949</v>
      </c>
      <c r="E43" s="179">
        <v>180591842</v>
      </c>
      <c r="F43" s="179">
        <f t="shared" si="0"/>
        <v>14.80261</v>
      </c>
    </row>
    <row r="44" spans="1:6" x14ac:dyDescent="0.25">
      <c r="A44">
        <v>41</v>
      </c>
      <c r="B44" t="s">
        <v>12</v>
      </c>
      <c r="C44" t="s">
        <v>950</v>
      </c>
      <c r="D44" t="s">
        <v>951</v>
      </c>
      <c r="E44" s="179">
        <v>3017114046</v>
      </c>
      <c r="F44" s="179">
        <f t="shared" si="0"/>
        <v>247.30443</v>
      </c>
    </row>
    <row r="45" spans="1:6" x14ac:dyDescent="0.25">
      <c r="A45">
        <v>42</v>
      </c>
      <c r="B45" t="s">
        <v>12</v>
      </c>
      <c r="C45" t="s">
        <v>579</v>
      </c>
      <c r="D45" t="s">
        <v>952</v>
      </c>
      <c r="E45" s="179">
        <v>1310250134</v>
      </c>
      <c r="F45" s="179">
        <f t="shared" si="0"/>
        <v>107.39755196721312</v>
      </c>
    </row>
    <row r="46" spans="1:6" x14ac:dyDescent="0.25">
      <c r="A46">
        <v>43</v>
      </c>
      <c r="B46" t="s">
        <v>12</v>
      </c>
      <c r="C46" t="s">
        <v>953</v>
      </c>
      <c r="D46" t="s">
        <v>954</v>
      </c>
      <c r="E46" s="179">
        <v>533747072</v>
      </c>
      <c r="F46" s="179">
        <f t="shared" si="0"/>
        <v>43.749760000000002</v>
      </c>
    </row>
    <row r="47" spans="1:6" x14ac:dyDescent="0.25">
      <c r="A47">
        <v>44</v>
      </c>
      <c r="B47" t="s">
        <v>16</v>
      </c>
      <c r="C47" t="s">
        <v>39</v>
      </c>
      <c r="D47" t="s">
        <v>955</v>
      </c>
      <c r="E47" s="179">
        <v>268363400</v>
      </c>
      <c r="F47" s="179">
        <f t="shared" si="0"/>
        <v>21.997</v>
      </c>
    </row>
    <row r="48" spans="1:6" x14ac:dyDescent="0.25">
      <c r="A48">
        <v>45</v>
      </c>
      <c r="B48" t="s">
        <v>16</v>
      </c>
      <c r="C48" t="s">
        <v>956</v>
      </c>
      <c r="D48" t="s">
        <v>957</v>
      </c>
      <c r="E48" s="179">
        <v>698981432</v>
      </c>
      <c r="F48" s="179">
        <f t="shared" si="0"/>
        <v>57.293559999999999</v>
      </c>
    </row>
    <row r="49" spans="1:6" x14ac:dyDescent="0.25">
      <c r="A49">
        <v>46</v>
      </c>
      <c r="B49" t="s">
        <v>16</v>
      </c>
      <c r="C49" t="s">
        <v>40</v>
      </c>
      <c r="D49" t="s">
        <v>958</v>
      </c>
      <c r="E49" s="179">
        <v>261099886</v>
      </c>
      <c r="F49" s="179">
        <f t="shared" si="0"/>
        <v>21.401630000000001</v>
      </c>
    </row>
    <row r="50" spans="1:6" x14ac:dyDescent="0.25">
      <c r="A50">
        <v>47</v>
      </c>
      <c r="B50" t="s">
        <v>16</v>
      </c>
      <c r="C50" t="s">
        <v>959</v>
      </c>
      <c r="D50" t="s">
        <v>960</v>
      </c>
      <c r="E50" s="179">
        <v>546549288</v>
      </c>
      <c r="F50" s="179">
        <f t="shared" si="0"/>
        <v>44.799121967213118</v>
      </c>
    </row>
    <row r="51" spans="1:6" x14ac:dyDescent="0.25">
      <c r="A51">
        <v>48</v>
      </c>
      <c r="B51" t="s">
        <v>4</v>
      </c>
      <c r="C51" t="s">
        <v>42</v>
      </c>
      <c r="D51" t="s">
        <v>961</v>
      </c>
      <c r="E51" s="179">
        <v>683222790</v>
      </c>
      <c r="F51" s="179">
        <f t="shared" si="0"/>
        <v>56.001868032786888</v>
      </c>
    </row>
    <row r="52" spans="1:6" x14ac:dyDescent="0.25">
      <c r="A52">
        <v>49</v>
      </c>
      <c r="B52" t="s">
        <v>12</v>
      </c>
      <c r="C52" t="s">
        <v>43</v>
      </c>
      <c r="D52" t="s">
        <v>962</v>
      </c>
      <c r="E52" s="179">
        <v>1547642956</v>
      </c>
      <c r="F52" s="179">
        <f t="shared" si="0"/>
        <v>126.85598</v>
      </c>
    </row>
    <row r="53" spans="1:6" x14ac:dyDescent="0.25">
      <c r="A53">
        <v>50</v>
      </c>
      <c r="B53" t="s">
        <v>12</v>
      </c>
      <c r="C53" t="s">
        <v>963</v>
      </c>
      <c r="D53" t="s">
        <v>964</v>
      </c>
      <c r="E53" s="179">
        <v>1860161657</v>
      </c>
      <c r="F53" s="179">
        <f t="shared" si="0"/>
        <v>152.47226696721313</v>
      </c>
    </row>
    <row r="54" spans="1:6" x14ac:dyDescent="0.25">
      <c r="A54">
        <v>51</v>
      </c>
      <c r="B54" t="s">
        <v>12</v>
      </c>
      <c r="C54" t="s">
        <v>965</v>
      </c>
      <c r="D54" t="s">
        <v>966</v>
      </c>
      <c r="E54" s="179">
        <v>349216863</v>
      </c>
      <c r="F54" s="179">
        <f t="shared" si="0"/>
        <v>28.624333032786886</v>
      </c>
    </row>
    <row r="55" spans="1:6" x14ac:dyDescent="0.25">
      <c r="A55">
        <v>52</v>
      </c>
      <c r="B55" t="s">
        <v>12</v>
      </c>
      <c r="C55" t="s">
        <v>967</v>
      </c>
      <c r="D55" t="s">
        <v>968</v>
      </c>
      <c r="E55" s="179">
        <v>335696749</v>
      </c>
      <c r="F55" s="179">
        <f t="shared" si="0"/>
        <v>27.516126967213118</v>
      </c>
    </row>
    <row r="56" spans="1:6" x14ac:dyDescent="0.25">
      <c r="A56">
        <v>53</v>
      </c>
      <c r="B56" t="s">
        <v>12</v>
      </c>
      <c r="C56" t="s">
        <v>969</v>
      </c>
      <c r="D56" t="s">
        <v>970</v>
      </c>
      <c r="E56" s="179">
        <v>203366107</v>
      </c>
      <c r="F56" s="179">
        <f t="shared" si="0"/>
        <v>16.669353032786887</v>
      </c>
    </row>
    <row r="57" spans="1:6" x14ac:dyDescent="0.25">
      <c r="A57">
        <v>54</v>
      </c>
      <c r="B57" t="s">
        <v>12</v>
      </c>
      <c r="C57" t="s">
        <v>971</v>
      </c>
      <c r="D57" t="s">
        <v>972</v>
      </c>
      <c r="E57" s="179">
        <v>317415611</v>
      </c>
      <c r="F57" s="179">
        <f t="shared" si="0"/>
        <v>26.017673032786888</v>
      </c>
    </row>
    <row r="58" spans="1:6" x14ac:dyDescent="0.25">
      <c r="A58">
        <v>55</v>
      </c>
      <c r="B58" t="s">
        <v>12</v>
      </c>
      <c r="C58" t="s">
        <v>973</v>
      </c>
      <c r="D58" t="s">
        <v>974</v>
      </c>
      <c r="E58" s="179">
        <v>258381653</v>
      </c>
      <c r="F58" s="179">
        <f t="shared" si="0"/>
        <v>21.178824016393445</v>
      </c>
    </row>
    <row r="59" spans="1:6" x14ac:dyDescent="0.25">
      <c r="A59">
        <v>57</v>
      </c>
      <c r="B59" t="s">
        <v>12</v>
      </c>
      <c r="C59" t="s">
        <v>44</v>
      </c>
      <c r="D59" t="s">
        <v>975</v>
      </c>
      <c r="E59" s="179">
        <v>167855005</v>
      </c>
      <c r="F59" s="179">
        <f t="shared" si="0"/>
        <v>13.758606967213115</v>
      </c>
    </row>
    <row r="60" spans="1:6" x14ac:dyDescent="0.25">
      <c r="A60">
        <v>58</v>
      </c>
      <c r="B60" t="s">
        <v>16</v>
      </c>
      <c r="C60" t="s">
        <v>976</v>
      </c>
      <c r="D60" t="s">
        <v>977</v>
      </c>
      <c r="E60" s="179">
        <v>951360514</v>
      </c>
      <c r="F60" s="179">
        <f t="shared" si="0"/>
        <v>77.980369999999994</v>
      </c>
    </row>
    <row r="61" spans="1:6" x14ac:dyDescent="0.25">
      <c r="A61">
        <v>59</v>
      </c>
      <c r="B61" t="s">
        <v>16</v>
      </c>
      <c r="C61" t="s">
        <v>978</v>
      </c>
      <c r="D61" t="s">
        <v>979</v>
      </c>
      <c r="E61" s="179">
        <v>369570001</v>
      </c>
      <c r="F61" s="179">
        <f t="shared" si="0"/>
        <v>30.292623032786889</v>
      </c>
    </row>
    <row r="62" spans="1:6" x14ac:dyDescent="0.25">
      <c r="A62">
        <v>60</v>
      </c>
      <c r="B62" t="s">
        <v>45</v>
      </c>
      <c r="C62" t="s">
        <v>980</v>
      </c>
      <c r="D62" t="s">
        <v>981</v>
      </c>
      <c r="E62" s="179">
        <v>1381913813</v>
      </c>
      <c r="F62" s="179">
        <f t="shared" si="0"/>
        <v>113.27162401639345</v>
      </c>
    </row>
    <row r="63" spans="1:6" x14ac:dyDescent="0.25">
      <c r="A63">
        <v>61</v>
      </c>
      <c r="B63" t="s">
        <v>2</v>
      </c>
      <c r="C63" t="s">
        <v>47</v>
      </c>
      <c r="D63" t="s">
        <v>982</v>
      </c>
      <c r="E63" s="179">
        <v>939249659</v>
      </c>
      <c r="F63" s="179">
        <f t="shared" si="0"/>
        <v>76.987676967213119</v>
      </c>
    </row>
    <row r="64" spans="1:6" x14ac:dyDescent="0.25">
      <c r="A64">
        <v>62</v>
      </c>
      <c r="B64" t="s">
        <v>48</v>
      </c>
      <c r="C64" t="s">
        <v>983</v>
      </c>
      <c r="D64" t="s">
        <v>984</v>
      </c>
      <c r="E64" s="179">
        <v>10489419993</v>
      </c>
      <c r="F64" s="179">
        <f t="shared" si="0"/>
        <v>859.78852401639358</v>
      </c>
    </row>
    <row r="65" spans="1:6" x14ac:dyDescent="0.25">
      <c r="A65">
        <v>63</v>
      </c>
      <c r="B65" t="s">
        <v>29</v>
      </c>
      <c r="C65" t="s">
        <v>985</v>
      </c>
      <c r="D65" t="s">
        <v>986</v>
      </c>
      <c r="E65" s="179">
        <v>10168508716</v>
      </c>
      <c r="F65" s="179">
        <f t="shared" si="0"/>
        <v>833.48432098360661</v>
      </c>
    </row>
    <row r="66" spans="1:6" x14ac:dyDescent="0.25">
      <c r="A66">
        <v>64</v>
      </c>
      <c r="B66" t="s">
        <v>12</v>
      </c>
      <c r="C66" t="s">
        <v>988</v>
      </c>
      <c r="D66" t="s">
        <v>989</v>
      </c>
      <c r="E66" s="179">
        <v>81659797</v>
      </c>
      <c r="F66" s="179">
        <f t="shared" si="0"/>
        <v>6.6934259836065575</v>
      </c>
    </row>
    <row r="67" spans="1:6" x14ac:dyDescent="0.25">
      <c r="A67">
        <v>65</v>
      </c>
      <c r="B67" t="s">
        <v>12</v>
      </c>
      <c r="C67" t="s">
        <v>990</v>
      </c>
      <c r="D67" t="s">
        <v>991</v>
      </c>
      <c r="E67" s="179">
        <v>833449283</v>
      </c>
      <c r="F67" s="179">
        <f t="shared" si="0"/>
        <v>68.315515000000005</v>
      </c>
    </row>
    <row r="68" spans="1:6" x14ac:dyDescent="0.25">
      <c r="A68">
        <v>66</v>
      </c>
      <c r="B68" t="s">
        <v>12</v>
      </c>
      <c r="C68" t="s">
        <v>992</v>
      </c>
      <c r="D68" t="s">
        <v>993</v>
      </c>
      <c r="E68" s="179">
        <v>914665598</v>
      </c>
      <c r="F68" s="179">
        <f t="shared" si="0"/>
        <v>74.972589999999997</v>
      </c>
    </row>
    <row r="69" spans="1:6" x14ac:dyDescent="0.25">
      <c r="A69">
        <v>67</v>
      </c>
      <c r="B69" t="s">
        <v>12</v>
      </c>
      <c r="C69" t="s">
        <v>994</v>
      </c>
      <c r="D69" t="s">
        <v>995</v>
      </c>
      <c r="E69" s="179">
        <v>249520378</v>
      </c>
      <c r="F69" s="179">
        <f t="shared" ref="F69:F132" si="1">E69/12.2/1000000</f>
        <v>20.452490000000001</v>
      </c>
    </row>
    <row r="70" spans="1:6" x14ac:dyDescent="0.25">
      <c r="A70">
        <v>68</v>
      </c>
      <c r="B70" t="s">
        <v>12</v>
      </c>
      <c r="C70" t="s">
        <v>996</v>
      </c>
      <c r="D70" t="s">
        <v>997</v>
      </c>
      <c r="E70" s="179">
        <v>951048597</v>
      </c>
      <c r="F70" s="179">
        <f t="shared" si="1"/>
        <v>77.954803032786884</v>
      </c>
    </row>
    <row r="71" spans="1:6" x14ac:dyDescent="0.25">
      <c r="A71">
        <v>69</v>
      </c>
      <c r="B71" t="s">
        <v>12</v>
      </c>
      <c r="C71" t="s">
        <v>998</v>
      </c>
      <c r="D71" t="s">
        <v>999</v>
      </c>
      <c r="E71" s="179">
        <v>405168625</v>
      </c>
      <c r="F71" s="179">
        <f t="shared" si="1"/>
        <v>33.210543032786887</v>
      </c>
    </row>
    <row r="72" spans="1:6" x14ac:dyDescent="0.25">
      <c r="A72">
        <v>70</v>
      </c>
      <c r="B72" t="s">
        <v>12</v>
      </c>
      <c r="C72" t="s">
        <v>1000</v>
      </c>
      <c r="D72" t="s">
        <v>1001</v>
      </c>
      <c r="E72" s="179">
        <v>452766766</v>
      </c>
      <c r="F72" s="179">
        <f t="shared" si="1"/>
        <v>37.112029999999997</v>
      </c>
    </row>
    <row r="73" spans="1:6" x14ac:dyDescent="0.25">
      <c r="A73">
        <v>71</v>
      </c>
      <c r="B73" t="s">
        <v>1002</v>
      </c>
      <c r="C73" t="s">
        <v>49</v>
      </c>
      <c r="D73" t="s">
        <v>1003</v>
      </c>
      <c r="E73" s="179">
        <v>165618660</v>
      </c>
      <c r="F73" s="179">
        <f t="shared" si="1"/>
        <v>13.5753</v>
      </c>
    </row>
    <row r="74" spans="1:6" x14ac:dyDescent="0.25">
      <c r="A74">
        <v>72</v>
      </c>
      <c r="B74" t="s">
        <v>50</v>
      </c>
      <c r="C74" t="s">
        <v>51</v>
      </c>
      <c r="D74" t="s">
        <v>1004</v>
      </c>
      <c r="E74" s="179">
        <v>377080613</v>
      </c>
      <c r="F74" s="179">
        <f t="shared" si="1"/>
        <v>30.908246967213117</v>
      </c>
    </row>
    <row r="75" spans="1:6" x14ac:dyDescent="0.25">
      <c r="A75">
        <v>73</v>
      </c>
      <c r="B75" t="s">
        <v>50</v>
      </c>
      <c r="C75" t="s">
        <v>52</v>
      </c>
      <c r="D75" t="s">
        <v>1005</v>
      </c>
      <c r="E75" s="179">
        <v>516574193</v>
      </c>
      <c r="F75" s="179">
        <f t="shared" si="1"/>
        <v>42.342146967213118</v>
      </c>
    </row>
    <row r="76" spans="1:6" x14ac:dyDescent="0.25">
      <c r="A76">
        <v>74</v>
      </c>
      <c r="B76" t="s">
        <v>50</v>
      </c>
      <c r="C76" t="s">
        <v>53</v>
      </c>
      <c r="D76" t="s">
        <v>1006</v>
      </c>
      <c r="E76" s="179">
        <v>77446015</v>
      </c>
      <c r="F76" s="179">
        <f t="shared" si="1"/>
        <v>6.3480340163934423</v>
      </c>
    </row>
    <row r="77" spans="1:6" x14ac:dyDescent="0.25">
      <c r="A77">
        <v>75</v>
      </c>
      <c r="B77" t="s">
        <v>50</v>
      </c>
      <c r="C77" t="s">
        <v>1007</v>
      </c>
      <c r="D77" t="s">
        <v>1008</v>
      </c>
      <c r="E77" s="179">
        <v>140971903</v>
      </c>
      <c r="F77" s="179">
        <f t="shared" si="1"/>
        <v>11.555074016393444</v>
      </c>
    </row>
    <row r="78" spans="1:6" x14ac:dyDescent="0.25">
      <c r="A78">
        <v>76</v>
      </c>
      <c r="B78" t="s">
        <v>50</v>
      </c>
      <c r="C78" t="s">
        <v>54</v>
      </c>
      <c r="D78" t="s">
        <v>1009</v>
      </c>
      <c r="E78" s="179">
        <v>228945212</v>
      </c>
      <c r="F78" s="179">
        <f t="shared" si="1"/>
        <v>18.76600098360656</v>
      </c>
    </row>
    <row r="79" spans="1:6" x14ac:dyDescent="0.25">
      <c r="A79">
        <v>77</v>
      </c>
      <c r="B79" t="s">
        <v>50</v>
      </c>
      <c r="C79" t="s">
        <v>55</v>
      </c>
      <c r="D79" t="s">
        <v>1010</v>
      </c>
      <c r="E79" s="179">
        <v>175724213</v>
      </c>
      <c r="F79" s="179">
        <f t="shared" si="1"/>
        <v>14.403624016393444</v>
      </c>
    </row>
    <row r="80" spans="1:6" x14ac:dyDescent="0.25">
      <c r="A80">
        <v>78</v>
      </c>
      <c r="B80" t="s">
        <v>50</v>
      </c>
      <c r="C80" t="s">
        <v>1011</v>
      </c>
      <c r="D80" t="s">
        <v>1012</v>
      </c>
      <c r="E80" s="179">
        <v>3009057</v>
      </c>
      <c r="F80" s="179">
        <f t="shared" si="1"/>
        <v>0.24664401639344263</v>
      </c>
    </row>
    <row r="81" spans="1:6" x14ac:dyDescent="0.25">
      <c r="A81">
        <v>79</v>
      </c>
      <c r="B81" t="s">
        <v>50</v>
      </c>
      <c r="C81" t="s">
        <v>56</v>
      </c>
      <c r="D81" t="s">
        <v>1013</v>
      </c>
      <c r="E81" s="179">
        <v>1554128720</v>
      </c>
      <c r="F81" s="179">
        <f t="shared" si="1"/>
        <v>127.38760000000001</v>
      </c>
    </row>
    <row r="82" spans="1:6" x14ac:dyDescent="0.25">
      <c r="A82">
        <v>80</v>
      </c>
      <c r="B82" t="s">
        <v>50</v>
      </c>
      <c r="C82" t="s">
        <v>1014</v>
      </c>
      <c r="D82" t="s">
        <v>1015</v>
      </c>
      <c r="E82" s="179">
        <v>359778000</v>
      </c>
      <c r="F82" s="179">
        <f t="shared" si="1"/>
        <v>29.49</v>
      </c>
    </row>
    <row r="83" spans="1:6" x14ac:dyDescent="0.25">
      <c r="A83">
        <v>82</v>
      </c>
      <c r="B83" t="s">
        <v>50</v>
      </c>
      <c r="C83" t="s">
        <v>1016</v>
      </c>
      <c r="D83" t="s">
        <v>1017</v>
      </c>
      <c r="E83" s="179">
        <v>7319976</v>
      </c>
      <c r="F83" s="179">
        <f t="shared" si="1"/>
        <v>0.59999803278688524</v>
      </c>
    </row>
    <row r="84" spans="1:6" x14ac:dyDescent="0.25">
      <c r="A84">
        <v>83</v>
      </c>
      <c r="B84" t="s">
        <v>50</v>
      </c>
      <c r="C84" t="s">
        <v>1018</v>
      </c>
      <c r="D84" t="s">
        <v>1019</v>
      </c>
      <c r="E84" s="179">
        <v>11166587</v>
      </c>
      <c r="F84" s="179">
        <f t="shared" si="1"/>
        <v>0.91529401639344266</v>
      </c>
    </row>
    <row r="85" spans="1:6" x14ac:dyDescent="0.25">
      <c r="A85">
        <v>84</v>
      </c>
      <c r="B85" t="s">
        <v>50</v>
      </c>
      <c r="C85" t="s">
        <v>581</v>
      </c>
      <c r="D85" t="s">
        <v>1020</v>
      </c>
      <c r="E85" s="179">
        <v>164809800</v>
      </c>
      <c r="F85" s="179">
        <f t="shared" si="1"/>
        <v>13.509</v>
      </c>
    </row>
    <row r="86" spans="1:6" x14ac:dyDescent="0.25">
      <c r="A86">
        <v>87</v>
      </c>
      <c r="B86" t="s">
        <v>50</v>
      </c>
      <c r="C86" t="s">
        <v>1021</v>
      </c>
      <c r="D86" t="s">
        <v>1022</v>
      </c>
      <c r="E86" s="179">
        <v>600240366</v>
      </c>
      <c r="F86" s="179">
        <f t="shared" si="1"/>
        <v>49.200029999999998</v>
      </c>
    </row>
    <row r="87" spans="1:6" x14ac:dyDescent="0.25">
      <c r="A87">
        <v>90</v>
      </c>
      <c r="B87" t="s">
        <v>50</v>
      </c>
      <c r="C87" t="s">
        <v>57</v>
      </c>
      <c r="D87" t="s">
        <v>1023</v>
      </c>
      <c r="E87" s="179">
        <v>163968000</v>
      </c>
      <c r="F87" s="179">
        <f t="shared" si="1"/>
        <v>13.44</v>
      </c>
    </row>
    <row r="88" spans="1:6" x14ac:dyDescent="0.25">
      <c r="A88">
        <v>91</v>
      </c>
      <c r="B88" t="s">
        <v>50</v>
      </c>
      <c r="C88" t="s">
        <v>58</v>
      </c>
      <c r="D88" t="s">
        <v>1024</v>
      </c>
      <c r="E88" s="179">
        <v>140489576</v>
      </c>
      <c r="F88" s="179">
        <f t="shared" si="1"/>
        <v>11.515539016393443</v>
      </c>
    </row>
    <row r="89" spans="1:6" x14ac:dyDescent="0.25">
      <c r="A89">
        <v>92</v>
      </c>
      <c r="B89" t="s">
        <v>50</v>
      </c>
      <c r="C89" t="s">
        <v>59</v>
      </c>
      <c r="D89" t="s">
        <v>1025</v>
      </c>
      <c r="E89" s="179">
        <v>394676002</v>
      </c>
      <c r="F89" s="179">
        <f t="shared" si="1"/>
        <v>32.350491967213117</v>
      </c>
    </row>
    <row r="90" spans="1:6" x14ac:dyDescent="0.25">
      <c r="A90">
        <v>93</v>
      </c>
      <c r="B90" t="s">
        <v>50</v>
      </c>
      <c r="C90" t="s">
        <v>1026</v>
      </c>
      <c r="D90" t="s">
        <v>1027</v>
      </c>
      <c r="E90" s="179">
        <v>211900299</v>
      </c>
      <c r="F90" s="179">
        <f t="shared" si="1"/>
        <v>17.368876967213115</v>
      </c>
    </row>
    <row r="91" spans="1:6" x14ac:dyDescent="0.25">
      <c r="A91">
        <v>94</v>
      </c>
      <c r="B91" t="s">
        <v>50</v>
      </c>
      <c r="C91" t="s">
        <v>60</v>
      </c>
      <c r="D91" t="s">
        <v>1028</v>
      </c>
      <c r="E91" s="179">
        <v>70638000</v>
      </c>
      <c r="F91" s="179">
        <f t="shared" si="1"/>
        <v>5.79</v>
      </c>
    </row>
    <row r="92" spans="1:6" x14ac:dyDescent="0.25">
      <c r="A92">
        <v>95</v>
      </c>
      <c r="B92" t="s">
        <v>16</v>
      </c>
      <c r="C92" t="s">
        <v>61</v>
      </c>
      <c r="D92" t="s">
        <v>1029</v>
      </c>
      <c r="E92" s="179">
        <v>93987458</v>
      </c>
      <c r="F92" s="179">
        <f t="shared" si="1"/>
        <v>7.7038900000000003</v>
      </c>
    </row>
    <row r="93" spans="1:6" x14ac:dyDescent="0.25">
      <c r="A93">
        <v>98</v>
      </c>
      <c r="B93" t="s">
        <v>16</v>
      </c>
      <c r="C93" t="s">
        <v>62</v>
      </c>
      <c r="D93" t="s">
        <v>1030</v>
      </c>
      <c r="E93" s="179">
        <v>42448485</v>
      </c>
      <c r="F93" s="179">
        <f t="shared" si="1"/>
        <v>3.4793840163934426</v>
      </c>
    </row>
    <row r="94" spans="1:6" x14ac:dyDescent="0.25">
      <c r="A94">
        <v>99</v>
      </c>
      <c r="B94" t="s">
        <v>16</v>
      </c>
      <c r="C94" t="s">
        <v>1031</v>
      </c>
      <c r="D94" t="s">
        <v>1032</v>
      </c>
      <c r="E94" s="179">
        <v>546742793</v>
      </c>
      <c r="F94" s="179">
        <f t="shared" si="1"/>
        <v>44.814983032786891</v>
      </c>
    </row>
    <row r="95" spans="1:6" x14ac:dyDescent="0.25">
      <c r="A95">
        <v>100</v>
      </c>
      <c r="B95" t="s">
        <v>63</v>
      </c>
      <c r="C95" t="s">
        <v>1033</v>
      </c>
      <c r="D95" t="s">
        <v>1034</v>
      </c>
      <c r="E95" s="179">
        <v>979282971</v>
      </c>
      <c r="F95" s="179">
        <f t="shared" si="1"/>
        <v>80.269095983606562</v>
      </c>
    </row>
    <row r="96" spans="1:6" x14ac:dyDescent="0.25">
      <c r="A96">
        <v>101</v>
      </c>
      <c r="B96" t="s">
        <v>63</v>
      </c>
      <c r="C96" t="s">
        <v>1035</v>
      </c>
      <c r="D96" t="s">
        <v>1036</v>
      </c>
      <c r="E96" s="179">
        <v>340180713</v>
      </c>
      <c r="F96" s="179">
        <f t="shared" si="1"/>
        <v>27.883665000000001</v>
      </c>
    </row>
    <row r="97" spans="1:6" x14ac:dyDescent="0.25">
      <c r="A97">
        <v>102</v>
      </c>
      <c r="B97" t="s">
        <v>63</v>
      </c>
      <c r="C97" t="s">
        <v>1037</v>
      </c>
      <c r="D97" t="s">
        <v>1038</v>
      </c>
      <c r="E97" s="179">
        <v>235331558</v>
      </c>
      <c r="F97" s="179">
        <f t="shared" si="1"/>
        <v>19.289471967213117</v>
      </c>
    </row>
    <row r="98" spans="1:6" x14ac:dyDescent="0.25">
      <c r="A98">
        <v>103</v>
      </c>
      <c r="B98" t="s">
        <v>63</v>
      </c>
      <c r="C98" t="s">
        <v>1039</v>
      </c>
      <c r="D98" t="s">
        <v>1040</v>
      </c>
      <c r="E98" s="179">
        <v>81632054</v>
      </c>
      <c r="F98" s="179">
        <f t="shared" si="1"/>
        <v>6.6911519672131146</v>
      </c>
    </row>
    <row r="99" spans="1:6" x14ac:dyDescent="0.25">
      <c r="A99">
        <v>104</v>
      </c>
      <c r="B99" t="s">
        <v>63</v>
      </c>
      <c r="C99" t="s">
        <v>64</v>
      </c>
      <c r="D99" t="s">
        <v>1041</v>
      </c>
      <c r="E99" s="179">
        <v>2765398400</v>
      </c>
      <c r="F99" s="179">
        <f t="shared" si="1"/>
        <v>226.672</v>
      </c>
    </row>
    <row r="100" spans="1:6" x14ac:dyDescent="0.25">
      <c r="A100">
        <v>105</v>
      </c>
      <c r="B100" t="s">
        <v>63</v>
      </c>
      <c r="C100" t="s">
        <v>582</v>
      </c>
      <c r="D100" t="s">
        <v>1042</v>
      </c>
      <c r="E100" s="179">
        <v>1237807035</v>
      </c>
      <c r="F100" s="179">
        <f t="shared" si="1"/>
        <v>101.45959303278688</v>
      </c>
    </row>
    <row r="101" spans="1:6" x14ac:dyDescent="0.25">
      <c r="A101">
        <v>106</v>
      </c>
      <c r="B101" t="s">
        <v>2</v>
      </c>
      <c r="C101" t="s">
        <v>1043</v>
      </c>
      <c r="D101" t="s">
        <v>1044</v>
      </c>
      <c r="E101" s="179">
        <v>908854372</v>
      </c>
      <c r="F101" s="179">
        <f t="shared" si="1"/>
        <v>74.496260000000007</v>
      </c>
    </row>
    <row r="102" spans="1:6" x14ac:dyDescent="0.25">
      <c r="A102">
        <v>107</v>
      </c>
      <c r="B102" t="s">
        <v>4</v>
      </c>
      <c r="C102" t="s">
        <v>66</v>
      </c>
      <c r="D102" t="s">
        <v>1045</v>
      </c>
      <c r="E102" s="179">
        <v>737986869</v>
      </c>
      <c r="F102" s="179">
        <f t="shared" si="1"/>
        <v>60.490726967213114</v>
      </c>
    </row>
    <row r="103" spans="1:6" x14ac:dyDescent="0.25">
      <c r="A103">
        <v>108</v>
      </c>
      <c r="B103" t="s">
        <v>12</v>
      </c>
      <c r="C103" t="s">
        <v>583</v>
      </c>
      <c r="D103" t="s">
        <v>1046</v>
      </c>
      <c r="E103" s="179">
        <v>417991008</v>
      </c>
      <c r="F103" s="179">
        <f t="shared" si="1"/>
        <v>34.261558032786894</v>
      </c>
    </row>
    <row r="104" spans="1:6" x14ac:dyDescent="0.25">
      <c r="A104">
        <v>110</v>
      </c>
      <c r="B104" t="s">
        <v>50</v>
      </c>
      <c r="C104" t="s">
        <v>67</v>
      </c>
      <c r="D104" t="s">
        <v>1047</v>
      </c>
      <c r="E104" s="179">
        <v>64063688</v>
      </c>
      <c r="F104" s="179">
        <f t="shared" si="1"/>
        <v>5.2511219672131144</v>
      </c>
    </row>
    <row r="105" spans="1:6" x14ac:dyDescent="0.25">
      <c r="A105">
        <v>111</v>
      </c>
      <c r="B105" t="s">
        <v>50</v>
      </c>
      <c r="C105" t="s">
        <v>68</v>
      </c>
      <c r="D105" t="s">
        <v>1048</v>
      </c>
      <c r="E105" s="179">
        <v>383977761</v>
      </c>
      <c r="F105" s="179">
        <f t="shared" si="1"/>
        <v>31.473586967213116</v>
      </c>
    </row>
    <row r="106" spans="1:6" x14ac:dyDescent="0.25">
      <c r="A106">
        <v>112</v>
      </c>
      <c r="B106" t="s">
        <v>50</v>
      </c>
      <c r="C106" t="s">
        <v>1049</v>
      </c>
      <c r="D106" t="s">
        <v>1050</v>
      </c>
      <c r="E106" s="179">
        <v>167015133</v>
      </c>
      <c r="F106" s="179">
        <f t="shared" si="1"/>
        <v>13.689765</v>
      </c>
    </row>
    <row r="107" spans="1:6" x14ac:dyDescent="0.25">
      <c r="A107">
        <v>113</v>
      </c>
      <c r="B107" t="s">
        <v>50</v>
      </c>
      <c r="C107" t="s">
        <v>69</v>
      </c>
      <c r="D107" t="s">
        <v>1051</v>
      </c>
      <c r="E107" s="179">
        <v>437355580</v>
      </c>
      <c r="F107" s="179">
        <f t="shared" si="1"/>
        <v>35.848818032786887</v>
      </c>
    </row>
    <row r="108" spans="1:6" x14ac:dyDescent="0.25">
      <c r="A108">
        <v>114</v>
      </c>
      <c r="B108" t="s">
        <v>50</v>
      </c>
      <c r="C108" t="s">
        <v>70</v>
      </c>
      <c r="D108" t="s">
        <v>1052</v>
      </c>
      <c r="E108" s="179">
        <v>372710000</v>
      </c>
      <c r="F108" s="179">
        <f t="shared" si="1"/>
        <v>30.55</v>
      </c>
    </row>
    <row r="109" spans="1:6" x14ac:dyDescent="0.25">
      <c r="A109">
        <v>117</v>
      </c>
      <c r="B109" t="s">
        <v>50</v>
      </c>
      <c r="C109" t="s">
        <v>1053</v>
      </c>
      <c r="D109" t="s">
        <v>1054</v>
      </c>
      <c r="E109" s="179">
        <v>539240000</v>
      </c>
      <c r="F109" s="179">
        <f t="shared" si="1"/>
        <v>44.2</v>
      </c>
    </row>
    <row r="110" spans="1:6" x14ac:dyDescent="0.25">
      <c r="A110">
        <v>118</v>
      </c>
      <c r="B110" t="s">
        <v>50</v>
      </c>
      <c r="C110" t="s">
        <v>71</v>
      </c>
      <c r="D110" t="s">
        <v>1055</v>
      </c>
      <c r="E110" s="179">
        <v>251612007</v>
      </c>
      <c r="F110" s="179">
        <f t="shared" si="1"/>
        <v>20.623934999999999</v>
      </c>
    </row>
    <row r="111" spans="1:6" x14ac:dyDescent="0.25">
      <c r="A111">
        <v>122</v>
      </c>
      <c r="B111" t="s">
        <v>16</v>
      </c>
      <c r="C111" t="s">
        <v>1056</v>
      </c>
      <c r="D111" t="s">
        <v>1057</v>
      </c>
      <c r="E111" s="179">
        <v>131816986</v>
      </c>
      <c r="F111" s="179">
        <f t="shared" si="1"/>
        <v>10.804670983606558</v>
      </c>
    </row>
    <row r="112" spans="1:6" x14ac:dyDescent="0.25">
      <c r="A112">
        <v>123</v>
      </c>
      <c r="B112" t="s">
        <v>16</v>
      </c>
      <c r="C112" t="s">
        <v>584</v>
      </c>
      <c r="D112" t="s">
        <v>1058</v>
      </c>
      <c r="E112" s="179">
        <v>64637772</v>
      </c>
      <c r="F112" s="179">
        <f t="shared" si="1"/>
        <v>5.2981780327868853</v>
      </c>
    </row>
    <row r="113" spans="1:6" x14ac:dyDescent="0.25">
      <c r="A113">
        <v>124</v>
      </c>
      <c r="B113" t="s">
        <v>16</v>
      </c>
      <c r="C113" t="s">
        <v>72</v>
      </c>
      <c r="D113" t="s">
        <v>1059</v>
      </c>
      <c r="E113" s="179">
        <v>656392098</v>
      </c>
      <c r="F113" s="179">
        <f t="shared" si="1"/>
        <v>53.802630983606562</v>
      </c>
    </row>
    <row r="114" spans="1:6" x14ac:dyDescent="0.25">
      <c r="A114">
        <v>126</v>
      </c>
      <c r="B114" t="s">
        <v>63</v>
      </c>
      <c r="C114" t="s">
        <v>73</v>
      </c>
      <c r="D114" t="s">
        <v>1060</v>
      </c>
      <c r="E114" s="179">
        <v>1031027612</v>
      </c>
      <c r="F114" s="179">
        <f t="shared" si="1"/>
        <v>84.510459999999995</v>
      </c>
    </row>
    <row r="115" spans="1:6" x14ac:dyDescent="0.25">
      <c r="A115">
        <v>127</v>
      </c>
      <c r="B115" t="s">
        <v>63</v>
      </c>
      <c r="C115" t="s">
        <v>74</v>
      </c>
      <c r="D115" t="s">
        <v>1061</v>
      </c>
      <c r="E115" s="179">
        <v>869324091</v>
      </c>
      <c r="F115" s="179">
        <f t="shared" si="1"/>
        <v>71.256073032786887</v>
      </c>
    </row>
    <row r="116" spans="1:6" x14ac:dyDescent="0.25">
      <c r="A116">
        <v>128</v>
      </c>
      <c r="B116" t="s">
        <v>63</v>
      </c>
      <c r="C116" t="s">
        <v>1062</v>
      </c>
      <c r="D116" t="s">
        <v>1063</v>
      </c>
      <c r="E116" s="179">
        <v>1424374400</v>
      </c>
      <c r="F116" s="179">
        <f t="shared" si="1"/>
        <v>116.752</v>
      </c>
    </row>
    <row r="117" spans="1:6" x14ac:dyDescent="0.25">
      <c r="A117">
        <v>129</v>
      </c>
      <c r="B117" t="s">
        <v>63</v>
      </c>
      <c r="C117" t="s">
        <v>1064</v>
      </c>
      <c r="D117" t="s">
        <v>1065</v>
      </c>
      <c r="E117" s="179">
        <v>376675000</v>
      </c>
      <c r="F117" s="179">
        <f t="shared" si="1"/>
        <v>30.875</v>
      </c>
    </row>
    <row r="118" spans="1:6" x14ac:dyDescent="0.25">
      <c r="A118">
        <v>130</v>
      </c>
      <c r="B118" t="s">
        <v>63</v>
      </c>
      <c r="C118" t="s">
        <v>1066</v>
      </c>
      <c r="D118" t="s">
        <v>1067</v>
      </c>
      <c r="E118" s="179">
        <v>1119469145</v>
      </c>
      <c r="F118" s="179">
        <f t="shared" si="1"/>
        <v>91.759765983606556</v>
      </c>
    </row>
    <row r="119" spans="1:6" x14ac:dyDescent="0.25">
      <c r="A119">
        <v>132</v>
      </c>
      <c r="B119" t="s">
        <v>885</v>
      </c>
      <c r="C119" t="s">
        <v>76</v>
      </c>
      <c r="D119" t="s">
        <v>1068</v>
      </c>
      <c r="E119" s="179">
        <v>1331849600</v>
      </c>
      <c r="F119" s="179">
        <f t="shared" si="1"/>
        <v>109.16800000000001</v>
      </c>
    </row>
    <row r="120" spans="1:6" x14ac:dyDescent="0.25">
      <c r="A120">
        <v>136</v>
      </c>
      <c r="B120" t="s">
        <v>12</v>
      </c>
      <c r="C120" t="s">
        <v>77</v>
      </c>
      <c r="D120" t="s">
        <v>1069</v>
      </c>
      <c r="E120" s="179">
        <v>82980886</v>
      </c>
      <c r="F120" s="179">
        <f t="shared" si="1"/>
        <v>6.801711967213115</v>
      </c>
    </row>
    <row r="121" spans="1:6" x14ac:dyDescent="0.25">
      <c r="A121">
        <v>138</v>
      </c>
      <c r="B121" t="s">
        <v>16</v>
      </c>
      <c r="C121" t="s">
        <v>1070</v>
      </c>
      <c r="D121" t="s">
        <v>1071</v>
      </c>
      <c r="E121" s="179">
        <v>109283330</v>
      </c>
      <c r="F121" s="179">
        <f t="shared" si="1"/>
        <v>8.9576499999999992</v>
      </c>
    </row>
    <row r="122" spans="1:6" x14ac:dyDescent="0.25">
      <c r="A122">
        <v>139</v>
      </c>
      <c r="B122" t="s">
        <v>16</v>
      </c>
      <c r="C122" t="s">
        <v>78</v>
      </c>
      <c r="D122" t="s">
        <v>1072</v>
      </c>
      <c r="E122" s="179">
        <v>196071434</v>
      </c>
      <c r="F122" s="179">
        <f t="shared" si="1"/>
        <v>16.071429016393445</v>
      </c>
    </row>
    <row r="123" spans="1:6" x14ac:dyDescent="0.25">
      <c r="A123">
        <v>140</v>
      </c>
      <c r="B123" t="s">
        <v>16</v>
      </c>
      <c r="C123" t="s">
        <v>585</v>
      </c>
      <c r="D123" t="s">
        <v>1073</v>
      </c>
      <c r="E123" s="179">
        <v>380449912</v>
      </c>
      <c r="F123" s="179">
        <f t="shared" si="1"/>
        <v>31.184419016393445</v>
      </c>
    </row>
    <row r="124" spans="1:6" x14ac:dyDescent="0.25">
      <c r="A124">
        <v>141</v>
      </c>
      <c r="B124" t="s">
        <v>16</v>
      </c>
      <c r="C124" t="s">
        <v>79</v>
      </c>
      <c r="D124" t="s">
        <v>1074</v>
      </c>
      <c r="E124" s="179">
        <v>141819864</v>
      </c>
      <c r="F124" s="179">
        <f t="shared" si="1"/>
        <v>11.624579016393444</v>
      </c>
    </row>
    <row r="125" spans="1:6" x14ac:dyDescent="0.25">
      <c r="A125">
        <v>142</v>
      </c>
      <c r="B125" t="s">
        <v>63</v>
      </c>
      <c r="C125" t="s">
        <v>1075</v>
      </c>
      <c r="D125" t="s">
        <v>1076</v>
      </c>
      <c r="E125" s="179">
        <v>1014771600</v>
      </c>
      <c r="F125" s="179">
        <f t="shared" si="1"/>
        <v>83.177999999999997</v>
      </c>
    </row>
    <row r="126" spans="1:6" x14ac:dyDescent="0.25">
      <c r="A126">
        <v>143</v>
      </c>
      <c r="B126" t="s">
        <v>63</v>
      </c>
      <c r="C126" t="s">
        <v>80</v>
      </c>
      <c r="D126" t="s">
        <v>1077</v>
      </c>
      <c r="E126" s="179">
        <v>982565784</v>
      </c>
      <c r="F126" s="179">
        <f t="shared" si="1"/>
        <v>80.538179016393457</v>
      </c>
    </row>
    <row r="127" spans="1:6" x14ac:dyDescent="0.25">
      <c r="A127">
        <v>144</v>
      </c>
      <c r="B127" t="s">
        <v>63</v>
      </c>
      <c r="C127" t="s">
        <v>81</v>
      </c>
      <c r="D127" t="s">
        <v>1078</v>
      </c>
      <c r="E127" s="179">
        <v>674756197</v>
      </c>
      <c r="F127" s="179">
        <f t="shared" si="1"/>
        <v>55.307884999999999</v>
      </c>
    </row>
    <row r="128" spans="1:6" x14ac:dyDescent="0.25">
      <c r="A128">
        <v>146</v>
      </c>
      <c r="B128" t="s">
        <v>29</v>
      </c>
      <c r="C128" t="s">
        <v>987</v>
      </c>
      <c r="D128" t="s">
        <v>1079</v>
      </c>
      <c r="E128" s="179">
        <v>12714608200</v>
      </c>
      <c r="F128" s="179">
        <f t="shared" si="1"/>
        <v>1042.181</v>
      </c>
    </row>
    <row r="129" spans="1:6" x14ac:dyDescent="0.25">
      <c r="A129">
        <v>147</v>
      </c>
      <c r="B129" t="s">
        <v>48</v>
      </c>
      <c r="C129" t="s">
        <v>900</v>
      </c>
      <c r="D129" t="s">
        <v>1080</v>
      </c>
      <c r="E129" s="179">
        <v>2126460000</v>
      </c>
      <c r="F129" s="179">
        <f t="shared" si="1"/>
        <v>174.3</v>
      </c>
    </row>
    <row r="130" spans="1:6" x14ac:dyDescent="0.25">
      <c r="A130">
        <v>148</v>
      </c>
      <c r="B130" t="s">
        <v>83</v>
      </c>
      <c r="C130" t="s">
        <v>1081</v>
      </c>
      <c r="D130" t="s">
        <v>1082</v>
      </c>
      <c r="E130" s="179">
        <v>337003552</v>
      </c>
      <c r="F130" s="179">
        <f t="shared" si="1"/>
        <v>27.623241967213115</v>
      </c>
    </row>
    <row r="131" spans="1:6" x14ac:dyDescent="0.25">
      <c r="A131">
        <v>149</v>
      </c>
      <c r="B131" t="s">
        <v>83</v>
      </c>
      <c r="C131" t="s">
        <v>1083</v>
      </c>
      <c r="D131" t="s">
        <v>1084</v>
      </c>
      <c r="E131" s="179">
        <v>546221670</v>
      </c>
      <c r="F131" s="179">
        <f t="shared" si="1"/>
        <v>44.77226803278689</v>
      </c>
    </row>
    <row r="132" spans="1:6" x14ac:dyDescent="0.25">
      <c r="A132">
        <v>150</v>
      </c>
      <c r="B132" t="s">
        <v>83</v>
      </c>
      <c r="C132" t="s">
        <v>1085</v>
      </c>
      <c r="D132" t="s">
        <v>1086</v>
      </c>
      <c r="E132" s="179">
        <v>578369524</v>
      </c>
      <c r="F132" s="179">
        <f t="shared" si="1"/>
        <v>47.407338032786889</v>
      </c>
    </row>
    <row r="133" spans="1:6" x14ac:dyDescent="0.25">
      <c r="A133">
        <v>151</v>
      </c>
      <c r="B133" t="s">
        <v>16</v>
      </c>
      <c r="C133" t="s">
        <v>1087</v>
      </c>
      <c r="D133" t="s">
        <v>1088</v>
      </c>
      <c r="E133" s="179">
        <v>272321434</v>
      </c>
      <c r="F133" s="179">
        <f t="shared" ref="F133:F196" si="2">E133/12.2/1000000</f>
        <v>22.321429016393445</v>
      </c>
    </row>
    <row r="134" spans="1:6" x14ac:dyDescent="0.25">
      <c r="A134">
        <v>152</v>
      </c>
      <c r="B134" t="s">
        <v>16</v>
      </c>
      <c r="C134" t="s">
        <v>84</v>
      </c>
      <c r="D134" t="s">
        <v>1089</v>
      </c>
      <c r="E134" s="179">
        <v>740429590</v>
      </c>
      <c r="F134" s="179">
        <f t="shared" si="2"/>
        <v>60.690950000000001</v>
      </c>
    </row>
    <row r="135" spans="1:6" x14ac:dyDescent="0.25">
      <c r="A135">
        <v>156</v>
      </c>
      <c r="B135" t="s">
        <v>50</v>
      </c>
      <c r="C135" t="s">
        <v>85</v>
      </c>
      <c r="D135" t="s">
        <v>1090</v>
      </c>
      <c r="E135" s="179">
        <v>206168129</v>
      </c>
      <c r="F135" s="179">
        <f t="shared" si="2"/>
        <v>16.899026967213118</v>
      </c>
    </row>
    <row r="136" spans="1:6" x14ac:dyDescent="0.25">
      <c r="A136">
        <v>157</v>
      </c>
      <c r="B136" t="s">
        <v>50</v>
      </c>
      <c r="C136" t="s">
        <v>86</v>
      </c>
      <c r="D136" t="s">
        <v>1091</v>
      </c>
      <c r="E136" s="179">
        <v>1856404814</v>
      </c>
      <c r="F136" s="179">
        <f t="shared" si="2"/>
        <v>152.16432901639345</v>
      </c>
    </row>
    <row r="137" spans="1:6" x14ac:dyDescent="0.25">
      <c r="A137">
        <v>158</v>
      </c>
      <c r="B137" t="s">
        <v>50</v>
      </c>
      <c r="C137" t="s">
        <v>1092</v>
      </c>
      <c r="D137" t="s">
        <v>1093</v>
      </c>
      <c r="E137" s="179">
        <v>160857000</v>
      </c>
      <c r="F137" s="179">
        <f t="shared" si="2"/>
        <v>13.185</v>
      </c>
    </row>
    <row r="138" spans="1:6" x14ac:dyDescent="0.25">
      <c r="A138">
        <v>159</v>
      </c>
      <c r="B138" t="s">
        <v>50</v>
      </c>
      <c r="C138" t="s">
        <v>87</v>
      </c>
      <c r="D138" t="s">
        <v>1094</v>
      </c>
      <c r="E138" s="179">
        <v>54854262</v>
      </c>
      <c r="F138" s="179">
        <f t="shared" si="2"/>
        <v>4.496250983606557</v>
      </c>
    </row>
    <row r="139" spans="1:6" x14ac:dyDescent="0.25">
      <c r="A139">
        <v>160</v>
      </c>
      <c r="B139" t="s">
        <v>50</v>
      </c>
      <c r="C139" t="s">
        <v>1095</v>
      </c>
      <c r="D139" t="s">
        <v>1096</v>
      </c>
      <c r="E139" s="179">
        <v>13237000</v>
      </c>
      <c r="F139" s="179">
        <f t="shared" si="2"/>
        <v>1.085</v>
      </c>
    </row>
    <row r="140" spans="1:6" x14ac:dyDescent="0.25">
      <c r="A140">
        <v>161</v>
      </c>
      <c r="B140" t="s">
        <v>50</v>
      </c>
      <c r="C140" t="s">
        <v>88</v>
      </c>
      <c r="D140" t="s">
        <v>1097</v>
      </c>
      <c r="E140" s="179">
        <v>51545000</v>
      </c>
      <c r="F140" s="179">
        <f t="shared" si="2"/>
        <v>4.2249999999999996</v>
      </c>
    </row>
    <row r="141" spans="1:6" x14ac:dyDescent="0.25">
      <c r="A141">
        <v>162</v>
      </c>
      <c r="B141" t="s">
        <v>50</v>
      </c>
      <c r="C141" t="s">
        <v>1098</v>
      </c>
      <c r="D141" t="s">
        <v>1099</v>
      </c>
      <c r="E141" s="179">
        <v>23118793</v>
      </c>
      <c r="F141" s="179">
        <f t="shared" si="2"/>
        <v>1.8949830327868853</v>
      </c>
    </row>
    <row r="142" spans="1:6" x14ac:dyDescent="0.25">
      <c r="A142">
        <v>163</v>
      </c>
      <c r="B142" t="s">
        <v>16</v>
      </c>
      <c r="C142" t="s">
        <v>1100</v>
      </c>
      <c r="D142" t="s">
        <v>1101</v>
      </c>
      <c r="E142" s="179">
        <v>190845625</v>
      </c>
      <c r="F142" s="179">
        <f t="shared" si="2"/>
        <v>15.643084016393443</v>
      </c>
    </row>
    <row r="143" spans="1:6" x14ac:dyDescent="0.25">
      <c r="A143">
        <v>164</v>
      </c>
      <c r="B143" t="s">
        <v>16</v>
      </c>
      <c r="C143" t="s">
        <v>1102</v>
      </c>
      <c r="D143" t="s">
        <v>1103</v>
      </c>
      <c r="E143" s="179">
        <v>824427200</v>
      </c>
      <c r="F143" s="179">
        <f t="shared" si="2"/>
        <v>67.575999999999993</v>
      </c>
    </row>
    <row r="144" spans="1:6" x14ac:dyDescent="0.25">
      <c r="A144">
        <v>165</v>
      </c>
      <c r="B144" t="s">
        <v>12</v>
      </c>
      <c r="C144" t="s">
        <v>1104</v>
      </c>
      <c r="D144" t="s">
        <v>1105</v>
      </c>
      <c r="E144" s="179">
        <v>71118021</v>
      </c>
      <c r="F144" s="179">
        <f t="shared" si="2"/>
        <v>5.8293459836065571</v>
      </c>
    </row>
    <row r="145" spans="1:6" x14ac:dyDescent="0.25">
      <c r="A145">
        <v>166</v>
      </c>
      <c r="B145" t="s">
        <v>63</v>
      </c>
      <c r="C145" t="s">
        <v>592</v>
      </c>
      <c r="D145" t="s">
        <v>1106</v>
      </c>
      <c r="E145" s="179">
        <v>740104911</v>
      </c>
      <c r="F145" s="179">
        <f t="shared" si="2"/>
        <v>60.664336967213117</v>
      </c>
    </row>
    <row r="146" spans="1:6" x14ac:dyDescent="0.25">
      <c r="A146">
        <v>167</v>
      </c>
      <c r="B146" t="s">
        <v>2</v>
      </c>
      <c r="C146" t="s">
        <v>89</v>
      </c>
      <c r="D146" t="s">
        <v>1107</v>
      </c>
      <c r="E146" s="179">
        <v>1758629939</v>
      </c>
      <c r="F146" s="179">
        <f t="shared" si="2"/>
        <v>144.14999499999999</v>
      </c>
    </row>
    <row r="147" spans="1:6" x14ac:dyDescent="0.25">
      <c r="A147">
        <v>168</v>
      </c>
      <c r="B147" t="s">
        <v>63</v>
      </c>
      <c r="C147" t="s">
        <v>1108</v>
      </c>
      <c r="D147" t="s">
        <v>1109</v>
      </c>
      <c r="E147" s="179">
        <v>399699426</v>
      </c>
      <c r="F147" s="179">
        <f t="shared" si="2"/>
        <v>32.762248032786886</v>
      </c>
    </row>
    <row r="148" spans="1:6" x14ac:dyDescent="0.25">
      <c r="A148">
        <v>170</v>
      </c>
      <c r="B148" t="s">
        <v>12</v>
      </c>
      <c r="C148" t="s">
        <v>1110</v>
      </c>
      <c r="D148" t="s">
        <v>1111</v>
      </c>
      <c r="E148" s="179">
        <v>928786000</v>
      </c>
      <c r="F148" s="179">
        <f t="shared" si="2"/>
        <v>76.13</v>
      </c>
    </row>
    <row r="149" spans="1:6" x14ac:dyDescent="0.25">
      <c r="A149">
        <v>171</v>
      </c>
      <c r="B149" t="s">
        <v>2</v>
      </c>
      <c r="C149" t="s">
        <v>91</v>
      </c>
      <c r="D149" t="s">
        <v>1112</v>
      </c>
      <c r="E149" s="179">
        <v>7220439643</v>
      </c>
      <c r="F149" s="179">
        <f t="shared" si="2"/>
        <v>591.83931500000006</v>
      </c>
    </row>
    <row r="150" spans="1:6" x14ac:dyDescent="0.25">
      <c r="A150">
        <v>176</v>
      </c>
      <c r="B150" t="s">
        <v>12</v>
      </c>
      <c r="C150" t="s">
        <v>1113</v>
      </c>
      <c r="D150" t="s">
        <v>1114</v>
      </c>
      <c r="E150" s="179">
        <v>732000000</v>
      </c>
      <c r="F150" s="179">
        <f t="shared" si="2"/>
        <v>60</v>
      </c>
    </row>
    <row r="151" spans="1:6" x14ac:dyDescent="0.25">
      <c r="A151">
        <v>177</v>
      </c>
      <c r="B151" t="s">
        <v>12</v>
      </c>
      <c r="C151" t="s">
        <v>595</v>
      </c>
      <c r="D151" t="s">
        <v>1115</v>
      </c>
      <c r="E151" s="179">
        <v>15070770</v>
      </c>
      <c r="F151" s="179">
        <f t="shared" si="2"/>
        <v>1.2353090163934426</v>
      </c>
    </row>
    <row r="152" spans="1:6" x14ac:dyDescent="0.25">
      <c r="A152">
        <v>180</v>
      </c>
      <c r="B152" t="s">
        <v>50</v>
      </c>
      <c r="C152" t="s">
        <v>1116</v>
      </c>
      <c r="D152" t="s">
        <v>1117</v>
      </c>
      <c r="E152" s="179">
        <v>797392000</v>
      </c>
      <c r="F152" s="179">
        <f t="shared" si="2"/>
        <v>65.360000000000014</v>
      </c>
    </row>
    <row r="153" spans="1:6" x14ac:dyDescent="0.25">
      <c r="A153">
        <v>181</v>
      </c>
      <c r="B153" t="s">
        <v>50</v>
      </c>
      <c r="C153" t="s">
        <v>1118</v>
      </c>
      <c r="D153" t="s">
        <v>1119</v>
      </c>
      <c r="E153" s="179">
        <v>8584191779</v>
      </c>
      <c r="F153" s="179">
        <f t="shared" si="2"/>
        <v>703.62227696721311</v>
      </c>
    </row>
    <row r="154" spans="1:6" x14ac:dyDescent="0.25">
      <c r="A154">
        <v>182</v>
      </c>
      <c r="B154" t="s">
        <v>50</v>
      </c>
      <c r="C154" t="s">
        <v>92</v>
      </c>
      <c r="D154" t="s">
        <v>1120</v>
      </c>
      <c r="E154" s="179">
        <v>389790000</v>
      </c>
      <c r="F154" s="179">
        <f t="shared" si="2"/>
        <v>31.95</v>
      </c>
    </row>
    <row r="155" spans="1:6" x14ac:dyDescent="0.25">
      <c r="A155">
        <v>183</v>
      </c>
      <c r="B155" t="s">
        <v>50</v>
      </c>
      <c r="C155" t="s">
        <v>596</v>
      </c>
      <c r="D155" t="s">
        <v>1121</v>
      </c>
      <c r="E155" s="179">
        <v>70211000</v>
      </c>
      <c r="F155" s="179">
        <f t="shared" si="2"/>
        <v>5.7549999999999999</v>
      </c>
    </row>
    <row r="156" spans="1:6" x14ac:dyDescent="0.25">
      <c r="A156">
        <v>185</v>
      </c>
      <c r="B156" t="s">
        <v>16</v>
      </c>
      <c r="C156" t="s">
        <v>1122</v>
      </c>
      <c r="D156" t="s">
        <v>1123</v>
      </c>
      <c r="E156" s="179">
        <v>369867400</v>
      </c>
      <c r="F156" s="179">
        <f t="shared" si="2"/>
        <v>30.317</v>
      </c>
    </row>
    <row r="157" spans="1:6" x14ac:dyDescent="0.25">
      <c r="A157">
        <v>188</v>
      </c>
      <c r="B157" t="s">
        <v>16</v>
      </c>
      <c r="C157" t="s">
        <v>93</v>
      </c>
      <c r="D157" t="s">
        <v>1124</v>
      </c>
      <c r="E157" s="179">
        <v>3464126719</v>
      </c>
      <c r="F157" s="179">
        <f t="shared" si="2"/>
        <v>283.9448130327869</v>
      </c>
    </row>
    <row r="158" spans="1:6" x14ac:dyDescent="0.25">
      <c r="A158">
        <v>189</v>
      </c>
      <c r="B158" t="s">
        <v>16</v>
      </c>
      <c r="C158" t="s">
        <v>1125</v>
      </c>
      <c r="D158" t="s">
        <v>1126</v>
      </c>
      <c r="E158" s="179">
        <v>243011800</v>
      </c>
      <c r="F158" s="179">
        <f t="shared" si="2"/>
        <v>19.919</v>
      </c>
    </row>
    <row r="159" spans="1:6" x14ac:dyDescent="0.25">
      <c r="A159">
        <v>190</v>
      </c>
      <c r="B159" t="s">
        <v>16</v>
      </c>
      <c r="C159" t="s">
        <v>94</v>
      </c>
      <c r="D159" t="s">
        <v>1127</v>
      </c>
      <c r="E159" s="179">
        <v>855538054</v>
      </c>
      <c r="F159" s="179">
        <f t="shared" si="2"/>
        <v>70.126069999999999</v>
      </c>
    </row>
    <row r="160" spans="1:6" x14ac:dyDescent="0.25">
      <c r="A160">
        <v>191</v>
      </c>
      <c r="B160" t="s">
        <v>16</v>
      </c>
      <c r="C160" t="s">
        <v>1128</v>
      </c>
      <c r="D160" t="s">
        <v>1129</v>
      </c>
      <c r="E160" s="179">
        <v>94370660</v>
      </c>
      <c r="F160" s="179">
        <f t="shared" si="2"/>
        <v>7.7352999999999996</v>
      </c>
    </row>
    <row r="161" spans="1:6" x14ac:dyDescent="0.25">
      <c r="A161">
        <v>192</v>
      </c>
      <c r="B161" t="s">
        <v>16</v>
      </c>
      <c r="C161" t="s">
        <v>95</v>
      </c>
      <c r="D161" t="s">
        <v>1130</v>
      </c>
      <c r="E161" s="179">
        <v>773392855</v>
      </c>
      <c r="F161" s="179">
        <f t="shared" si="2"/>
        <v>63.392856967213113</v>
      </c>
    </row>
    <row r="162" spans="1:6" x14ac:dyDescent="0.25">
      <c r="A162">
        <v>193</v>
      </c>
      <c r="B162" t="s">
        <v>16</v>
      </c>
      <c r="C162" t="s">
        <v>96</v>
      </c>
      <c r="D162" t="s">
        <v>1131</v>
      </c>
      <c r="E162" s="179">
        <v>46440666</v>
      </c>
      <c r="F162" s="179">
        <f t="shared" si="2"/>
        <v>3.8066119672131151</v>
      </c>
    </row>
    <row r="163" spans="1:6" x14ac:dyDescent="0.25">
      <c r="A163">
        <v>194</v>
      </c>
      <c r="B163" t="s">
        <v>16</v>
      </c>
      <c r="C163" t="s">
        <v>1132</v>
      </c>
      <c r="D163" t="s">
        <v>1133</v>
      </c>
      <c r="E163" s="179">
        <v>835700000</v>
      </c>
      <c r="F163" s="179">
        <f t="shared" si="2"/>
        <v>68.5</v>
      </c>
    </row>
    <row r="164" spans="1:6" x14ac:dyDescent="0.25">
      <c r="A164">
        <v>195</v>
      </c>
      <c r="B164" t="s">
        <v>16</v>
      </c>
      <c r="C164" t="s">
        <v>1134</v>
      </c>
      <c r="D164" t="s">
        <v>1135</v>
      </c>
      <c r="E164" s="179">
        <v>1789696434</v>
      </c>
      <c r="F164" s="179">
        <f t="shared" si="2"/>
        <v>146.69642901639347</v>
      </c>
    </row>
    <row r="165" spans="1:6" x14ac:dyDescent="0.25">
      <c r="A165">
        <v>196</v>
      </c>
      <c r="B165" t="s">
        <v>16</v>
      </c>
      <c r="C165" t="s">
        <v>1136</v>
      </c>
      <c r="D165" t="s">
        <v>1137</v>
      </c>
      <c r="E165" s="179">
        <v>154315958</v>
      </c>
      <c r="F165" s="179">
        <f t="shared" si="2"/>
        <v>12.648849016393443</v>
      </c>
    </row>
    <row r="166" spans="1:6" x14ac:dyDescent="0.25">
      <c r="A166">
        <v>197</v>
      </c>
      <c r="B166" t="s">
        <v>16</v>
      </c>
      <c r="C166" t="s">
        <v>97</v>
      </c>
      <c r="D166" t="s">
        <v>1138</v>
      </c>
      <c r="E166" s="179">
        <v>194169027</v>
      </c>
      <c r="F166" s="179">
        <f t="shared" si="2"/>
        <v>15.915494016393444</v>
      </c>
    </row>
    <row r="167" spans="1:6" x14ac:dyDescent="0.25">
      <c r="A167">
        <v>198</v>
      </c>
      <c r="B167" t="s">
        <v>16</v>
      </c>
      <c r="C167" t="s">
        <v>1139</v>
      </c>
      <c r="D167" t="s">
        <v>1140</v>
      </c>
      <c r="E167" s="179">
        <v>652273000</v>
      </c>
      <c r="F167" s="179">
        <f t="shared" si="2"/>
        <v>53.465000000000003</v>
      </c>
    </row>
    <row r="168" spans="1:6" x14ac:dyDescent="0.25">
      <c r="A168">
        <v>199</v>
      </c>
      <c r="B168" t="s">
        <v>16</v>
      </c>
      <c r="C168" t="s">
        <v>1141</v>
      </c>
      <c r="D168" t="s">
        <v>1142</v>
      </c>
      <c r="E168" s="179">
        <v>189076832</v>
      </c>
      <c r="F168" s="179">
        <f t="shared" si="2"/>
        <v>15.498100983606559</v>
      </c>
    </row>
    <row r="169" spans="1:6" x14ac:dyDescent="0.25">
      <c r="A169">
        <v>200</v>
      </c>
      <c r="B169" t="s">
        <v>63</v>
      </c>
      <c r="C169" t="s">
        <v>627</v>
      </c>
      <c r="D169" t="s">
        <v>1143</v>
      </c>
      <c r="E169" s="179">
        <v>890209600</v>
      </c>
      <c r="F169" s="179">
        <f t="shared" si="2"/>
        <v>72.968000000000004</v>
      </c>
    </row>
    <row r="170" spans="1:6" x14ac:dyDescent="0.25">
      <c r="A170">
        <v>201</v>
      </c>
      <c r="B170" t="s">
        <v>63</v>
      </c>
      <c r="C170" t="s">
        <v>597</v>
      </c>
      <c r="D170" t="s">
        <v>1144</v>
      </c>
      <c r="E170" s="179">
        <v>1387798800</v>
      </c>
      <c r="F170" s="179">
        <f t="shared" si="2"/>
        <v>113.754</v>
      </c>
    </row>
    <row r="171" spans="1:6" x14ac:dyDescent="0.25">
      <c r="A171">
        <v>202</v>
      </c>
      <c r="B171" t="s">
        <v>63</v>
      </c>
      <c r="C171" t="s">
        <v>540</v>
      </c>
      <c r="D171" t="s">
        <v>1145</v>
      </c>
      <c r="E171" s="179">
        <v>1959039400</v>
      </c>
      <c r="F171" s="179">
        <f t="shared" si="2"/>
        <v>160.577</v>
      </c>
    </row>
    <row r="172" spans="1:6" x14ac:dyDescent="0.25">
      <c r="A172">
        <v>203</v>
      </c>
      <c r="B172" t="s">
        <v>63</v>
      </c>
      <c r="C172" t="s">
        <v>598</v>
      </c>
      <c r="D172" t="s">
        <v>1146</v>
      </c>
      <c r="E172" s="179">
        <v>449813000</v>
      </c>
      <c r="F172" s="179">
        <f t="shared" si="2"/>
        <v>36.869918032786892</v>
      </c>
    </row>
    <row r="173" spans="1:6" x14ac:dyDescent="0.25">
      <c r="A173">
        <v>204</v>
      </c>
      <c r="B173" t="s">
        <v>63</v>
      </c>
      <c r="C173" t="s">
        <v>1147</v>
      </c>
      <c r="D173" t="s">
        <v>1148</v>
      </c>
      <c r="E173" s="179">
        <v>1433414600</v>
      </c>
      <c r="F173" s="179">
        <f t="shared" si="2"/>
        <v>117.49299999999999</v>
      </c>
    </row>
    <row r="174" spans="1:6" x14ac:dyDescent="0.25">
      <c r="A174">
        <v>205</v>
      </c>
      <c r="B174" t="s">
        <v>45</v>
      </c>
      <c r="C174" t="s">
        <v>1149</v>
      </c>
      <c r="D174" t="s">
        <v>1150</v>
      </c>
      <c r="E174" s="179">
        <v>1421349239</v>
      </c>
      <c r="F174" s="179">
        <f t="shared" si="2"/>
        <v>116.50403598360656</v>
      </c>
    </row>
    <row r="175" spans="1:6" x14ac:dyDescent="0.25">
      <c r="A175">
        <v>206</v>
      </c>
      <c r="B175" t="s">
        <v>16</v>
      </c>
      <c r="C175" t="s">
        <v>1151</v>
      </c>
      <c r="D175" t="s">
        <v>1152</v>
      </c>
      <c r="E175" s="179">
        <v>514083222</v>
      </c>
      <c r="F175" s="179">
        <f t="shared" si="2"/>
        <v>42.137969016393448</v>
      </c>
    </row>
    <row r="176" spans="1:6" x14ac:dyDescent="0.25">
      <c r="A176">
        <v>207</v>
      </c>
      <c r="B176" t="s">
        <v>16</v>
      </c>
      <c r="C176" t="s">
        <v>99</v>
      </c>
      <c r="D176" t="s">
        <v>1153</v>
      </c>
      <c r="E176" s="179">
        <v>920446446</v>
      </c>
      <c r="F176" s="179">
        <f t="shared" si="2"/>
        <v>75.446430000000007</v>
      </c>
    </row>
    <row r="177" spans="1:6" x14ac:dyDescent="0.25">
      <c r="A177">
        <v>208</v>
      </c>
      <c r="B177" t="s">
        <v>16</v>
      </c>
      <c r="C177" t="s">
        <v>1154</v>
      </c>
      <c r="D177" t="s">
        <v>1155</v>
      </c>
      <c r="E177" s="179">
        <v>114567577</v>
      </c>
      <c r="F177" s="179">
        <f t="shared" si="2"/>
        <v>9.3907849999999993</v>
      </c>
    </row>
    <row r="178" spans="1:6" x14ac:dyDescent="0.25">
      <c r="A178">
        <v>209</v>
      </c>
      <c r="B178" t="s">
        <v>16</v>
      </c>
      <c r="C178" t="s">
        <v>1156</v>
      </c>
      <c r="D178" t="s">
        <v>1157</v>
      </c>
      <c r="E178" s="179">
        <v>1622491066</v>
      </c>
      <c r="F178" s="179">
        <f t="shared" si="2"/>
        <v>132.99107098360656</v>
      </c>
    </row>
    <row r="179" spans="1:6" x14ac:dyDescent="0.25">
      <c r="A179">
        <v>210</v>
      </c>
      <c r="B179" t="s">
        <v>63</v>
      </c>
      <c r="C179" t="s">
        <v>1158</v>
      </c>
      <c r="D179" t="s">
        <v>1159</v>
      </c>
      <c r="E179" s="179">
        <v>2360443800</v>
      </c>
      <c r="F179" s="179">
        <f t="shared" si="2"/>
        <v>193.47900000000001</v>
      </c>
    </row>
    <row r="180" spans="1:6" x14ac:dyDescent="0.25">
      <c r="A180">
        <v>211</v>
      </c>
      <c r="B180" t="s">
        <v>63</v>
      </c>
      <c r="C180" t="s">
        <v>1160</v>
      </c>
      <c r="D180" t="s">
        <v>1161</v>
      </c>
      <c r="E180" s="179">
        <v>2586363400</v>
      </c>
      <c r="F180" s="179">
        <f t="shared" si="2"/>
        <v>211.99700000000001</v>
      </c>
    </row>
    <row r="181" spans="1:6" x14ac:dyDescent="0.25">
      <c r="A181">
        <v>212</v>
      </c>
      <c r="B181" t="s">
        <v>16</v>
      </c>
      <c r="C181" t="s">
        <v>1162</v>
      </c>
      <c r="D181" t="s">
        <v>1163</v>
      </c>
      <c r="E181" s="179">
        <v>418301400</v>
      </c>
      <c r="F181" s="179">
        <f t="shared" si="2"/>
        <v>34.286999999999999</v>
      </c>
    </row>
    <row r="182" spans="1:6" x14ac:dyDescent="0.25">
      <c r="A182">
        <v>213</v>
      </c>
      <c r="B182" t="s">
        <v>16</v>
      </c>
      <c r="C182" t="s">
        <v>1164</v>
      </c>
      <c r="D182" t="s">
        <v>1165</v>
      </c>
      <c r="E182" s="179">
        <v>1425983934</v>
      </c>
      <c r="F182" s="179">
        <f t="shared" si="2"/>
        <v>116.88392901639345</v>
      </c>
    </row>
    <row r="183" spans="1:6" x14ac:dyDescent="0.25">
      <c r="A183">
        <v>214</v>
      </c>
      <c r="B183" t="s">
        <v>16</v>
      </c>
      <c r="C183" t="s">
        <v>1166</v>
      </c>
      <c r="D183" t="s">
        <v>1167</v>
      </c>
      <c r="E183" s="179">
        <v>2941071434</v>
      </c>
      <c r="F183" s="179">
        <f t="shared" si="2"/>
        <v>241.07142901639347</v>
      </c>
    </row>
    <row r="184" spans="1:6" x14ac:dyDescent="0.25">
      <c r="A184">
        <v>215</v>
      </c>
      <c r="B184" t="s">
        <v>63</v>
      </c>
      <c r="C184" t="s">
        <v>100</v>
      </c>
      <c r="D184" t="s">
        <v>1168</v>
      </c>
      <c r="E184" s="179">
        <v>622187800</v>
      </c>
      <c r="F184" s="179">
        <f t="shared" si="2"/>
        <v>50.999000000000002</v>
      </c>
    </row>
    <row r="185" spans="1:6" x14ac:dyDescent="0.25">
      <c r="A185">
        <v>216</v>
      </c>
      <c r="B185" t="s">
        <v>50</v>
      </c>
      <c r="C185" t="s">
        <v>1169</v>
      </c>
      <c r="D185" t="s">
        <v>1170</v>
      </c>
      <c r="E185" s="179">
        <v>1836844200</v>
      </c>
      <c r="F185" s="179">
        <f t="shared" si="2"/>
        <v>150.56100000000001</v>
      </c>
    </row>
    <row r="186" spans="1:6" x14ac:dyDescent="0.25">
      <c r="A186">
        <v>217</v>
      </c>
      <c r="B186" t="s">
        <v>50</v>
      </c>
      <c r="C186" t="s">
        <v>101</v>
      </c>
      <c r="D186" t="s">
        <v>1171</v>
      </c>
      <c r="E186" s="179">
        <v>1936591400</v>
      </c>
      <c r="F186" s="179">
        <f t="shared" si="2"/>
        <v>158.73699999999999</v>
      </c>
    </row>
    <row r="187" spans="1:6" x14ac:dyDescent="0.25">
      <c r="A187">
        <v>218</v>
      </c>
      <c r="B187" t="s">
        <v>12</v>
      </c>
      <c r="C187" t="s">
        <v>1172</v>
      </c>
      <c r="D187" t="s">
        <v>1173</v>
      </c>
      <c r="E187" s="179">
        <v>477838974</v>
      </c>
      <c r="F187" s="179">
        <f t="shared" si="2"/>
        <v>39.167129016393446</v>
      </c>
    </row>
    <row r="188" spans="1:6" x14ac:dyDescent="0.25">
      <c r="A188">
        <v>219</v>
      </c>
      <c r="B188" t="s">
        <v>63</v>
      </c>
      <c r="C188" t="s">
        <v>102</v>
      </c>
      <c r="D188" t="s">
        <v>1174</v>
      </c>
      <c r="E188" s="179">
        <v>1544337000</v>
      </c>
      <c r="F188" s="179">
        <f t="shared" si="2"/>
        <v>126.58499999999999</v>
      </c>
    </row>
    <row r="189" spans="1:6" x14ac:dyDescent="0.25">
      <c r="A189">
        <v>222</v>
      </c>
      <c r="B189" t="s">
        <v>2</v>
      </c>
      <c r="C189" t="s">
        <v>103</v>
      </c>
      <c r="D189" t="s">
        <v>1175</v>
      </c>
      <c r="E189" s="179">
        <v>12922423000</v>
      </c>
      <c r="F189" s="179">
        <f t="shared" si="2"/>
        <v>1059.2150000000001</v>
      </c>
    </row>
    <row r="190" spans="1:6" x14ac:dyDescent="0.25">
      <c r="A190">
        <v>223</v>
      </c>
      <c r="B190" t="s">
        <v>12</v>
      </c>
      <c r="C190" t="s">
        <v>104</v>
      </c>
      <c r="D190" t="s">
        <v>1176</v>
      </c>
      <c r="E190" s="179">
        <v>96246081</v>
      </c>
      <c r="F190" s="179">
        <f t="shared" si="2"/>
        <v>7.8890230327868851</v>
      </c>
    </row>
    <row r="191" spans="1:6" x14ac:dyDescent="0.25">
      <c r="A191">
        <v>225</v>
      </c>
      <c r="B191" t="s">
        <v>12</v>
      </c>
      <c r="C191" t="s">
        <v>105</v>
      </c>
      <c r="D191" t="s">
        <v>1177</v>
      </c>
      <c r="E191" s="179">
        <v>15115324</v>
      </c>
      <c r="F191" s="179">
        <f t="shared" si="2"/>
        <v>1.2389609836065574</v>
      </c>
    </row>
    <row r="192" spans="1:6" x14ac:dyDescent="0.25">
      <c r="A192">
        <v>226</v>
      </c>
      <c r="B192" t="s">
        <v>4</v>
      </c>
      <c r="C192" t="s">
        <v>600</v>
      </c>
      <c r="D192" t="s">
        <v>1178</v>
      </c>
      <c r="E192" s="179">
        <v>309458368</v>
      </c>
      <c r="F192" s="179">
        <f t="shared" si="2"/>
        <v>25.36544</v>
      </c>
    </row>
    <row r="193" spans="1:6" x14ac:dyDescent="0.25">
      <c r="A193">
        <v>227</v>
      </c>
      <c r="B193" t="s">
        <v>0</v>
      </c>
      <c r="C193" t="s">
        <v>106</v>
      </c>
      <c r="D193" t="s">
        <v>1179</v>
      </c>
      <c r="E193" s="179">
        <v>1299902497</v>
      </c>
      <c r="F193" s="179">
        <f t="shared" si="2"/>
        <v>106.549385</v>
      </c>
    </row>
    <row r="194" spans="1:6" x14ac:dyDescent="0.25">
      <c r="A194">
        <v>228</v>
      </c>
      <c r="B194" t="s">
        <v>12</v>
      </c>
      <c r="C194" t="s">
        <v>541</v>
      </c>
      <c r="D194" t="s">
        <v>1180</v>
      </c>
      <c r="E194" s="179">
        <v>272305366</v>
      </c>
      <c r="F194" s="179">
        <f t="shared" si="2"/>
        <v>22.320111967213116</v>
      </c>
    </row>
    <row r="195" spans="1:6" x14ac:dyDescent="0.25">
      <c r="A195">
        <v>229</v>
      </c>
      <c r="B195" t="s">
        <v>10</v>
      </c>
      <c r="C195" t="s">
        <v>553</v>
      </c>
      <c r="D195" t="s">
        <v>1181</v>
      </c>
      <c r="E195" s="179">
        <v>2739612858</v>
      </c>
      <c r="F195" s="179">
        <f t="shared" si="2"/>
        <v>224.55843098360657</v>
      </c>
    </row>
    <row r="196" spans="1:6" x14ac:dyDescent="0.25">
      <c r="A196">
        <v>230</v>
      </c>
      <c r="B196" t="s">
        <v>63</v>
      </c>
      <c r="C196" t="s">
        <v>1182</v>
      </c>
      <c r="D196" t="s">
        <v>1183</v>
      </c>
      <c r="E196" s="179">
        <v>4032039000</v>
      </c>
      <c r="F196" s="179">
        <f t="shared" si="2"/>
        <v>330.495</v>
      </c>
    </row>
    <row r="197" spans="1:6" x14ac:dyDescent="0.25">
      <c r="A197">
        <v>231</v>
      </c>
      <c r="B197" t="s">
        <v>63</v>
      </c>
      <c r="C197" t="s">
        <v>1184</v>
      </c>
      <c r="D197" t="s">
        <v>1185</v>
      </c>
      <c r="E197" s="179">
        <v>526979000</v>
      </c>
      <c r="F197" s="179">
        <f t="shared" ref="F197:F251" si="3">E197/12.2/1000000</f>
        <v>43.195</v>
      </c>
    </row>
    <row r="198" spans="1:6" x14ac:dyDescent="0.25">
      <c r="A198">
        <v>233</v>
      </c>
      <c r="B198" t="s">
        <v>63</v>
      </c>
      <c r="C198" t="s">
        <v>601</v>
      </c>
      <c r="D198" t="s">
        <v>1186</v>
      </c>
      <c r="E198" s="179">
        <v>104632958</v>
      </c>
      <c r="F198" s="179">
        <f t="shared" si="3"/>
        <v>8.5764719672131147</v>
      </c>
    </row>
    <row r="199" spans="1:6" x14ac:dyDescent="0.25">
      <c r="A199">
        <v>234</v>
      </c>
      <c r="B199" t="s">
        <v>63</v>
      </c>
      <c r="C199" t="s">
        <v>1187</v>
      </c>
      <c r="D199" t="s">
        <v>1188</v>
      </c>
      <c r="E199" s="179">
        <v>458488200</v>
      </c>
      <c r="F199" s="179">
        <f t="shared" si="3"/>
        <v>37.581000000000003</v>
      </c>
    </row>
    <row r="200" spans="1:6" x14ac:dyDescent="0.25">
      <c r="A200">
        <v>235</v>
      </c>
      <c r="B200" t="s">
        <v>4</v>
      </c>
      <c r="C200" t="s">
        <v>542</v>
      </c>
      <c r="D200" t="s">
        <v>1189</v>
      </c>
      <c r="E200" s="179">
        <v>1229699439</v>
      </c>
      <c r="F200" s="179">
        <f t="shared" si="3"/>
        <v>100.79503598360657</v>
      </c>
    </row>
    <row r="201" spans="1:6" x14ac:dyDescent="0.25">
      <c r="A201">
        <v>236</v>
      </c>
      <c r="B201" t="s">
        <v>4</v>
      </c>
      <c r="C201" t="s">
        <v>1190</v>
      </c>
      <c r="D201" t="s">
        <v>1191</v>
      </c>
      <c r="E201" s="179">
        <v>1180511406</v>
      </c>
      <c r="F201" s="179">
        <f t="shared" si="3"/>
        <v>96.763229999999993</v>
      </c>
    </row>
    <row r="202" spans="1:6" x14ac:dyDescent="0.25">
      <c r="A202">
        <v>237</v>
      </c>
      <c r="B202" t="s">
        <v>12</v>
      </c>
      <c r="C202" t="s">
        <v>1192</v>
      </c>
      <c r="D202" t="s">
        <v>1193</v>
      </c>
      <c r="E202" s="179">
        <v>133732740</v>
      </c>
      <c r="F202" s="179">
        <f t="shared" si="3"/>
        <v>10.9617</v>
      </c>
    </row>
    <row r="203" spans="1:6" x14ac:dyDescent="0.25">
      <c r="A203">
        <v>242</v>
      </c>
      <c r="B203" t="s">
        <v>16</v>
      </c>
      <c r="C203" t="s">
        <v>108</v>
      </c>
      <c r="D203" t="s">
        <v>1194</v>
      </c>
      <c r="E203" s="179">
        <v>652029000</v>
      </c>
      <c r="F203" s="179">
        <f t="shared" si="3"/>
        <v>53.445</v>
      </c>
    </row>
    <row r="204" spans="1:6" x14ac:dyDescent="0.25">
      <c r="A204">
        <v>243</v>
      </c>
      <c r="B204" t="s">
        <v>16</v>
      </c>
      <c r="C204" t="s">
        <v>1195</v>
      </c>
      <c r="D204" t="s">
        <v>1196</v>
      </c>
      <c r="E204" s="179">
        <v>1603622876</v>
      </c>
      <c r="F204" s="179">
        <f t="shared" si="3"/>
        <v>131.4444980327869</v>
      </c>
    </row>
    <row r="205" spans="1:6" x14ac:dyDescent="0.25">
      <c r="A205">
        <v>244</v>
      </c>
      <c r="B205" t="s">
        <v>16</v>
      </c>
      <c r="C205" t="s">
        <v>1197</v>
      </c>
      <c r="D205" t="s">
        <v>1198</v>
      </c>
      <c r="E205" s="179">
        <v>1144787000</v>
      </c>
      <c r="F205" s="179">
        <f t="shared" si="3"/>
        <v>93.834999999999994</v>
      </c>
    </row>
    <row r="206" spans="1:6" x14ac:dyDescent="0.25">
      <c r="A206">
        <v>245</v>
      </c>
      <c r="B206" t="s">
        <v>16</v>
      </c>
      <c r="C206" t="s">
        <v>1199</v>
      </c>
      <c r="D206" t="s">
        <v>1200</v>
      </c>
      <c r="E206" s="179">
        <v>1139236000</v>
      </c>
      <c r="F206" s="179">
        <f t="shared" si="3"/>
        <v>93.38</v>
      </c>
    </row>
    <row r="207" spans="1:6" x14ac:dyDescent="0.25">
      <c r="A207">
        <v>247</v>
      </c>
      <c r="B207" t="s">
        <v>63</v>
      </c>
      <c r="C207" t="s">
        <v>110</v>
      </c>
      <c r="D207" t="s">
        <v>1201</v>
      </c>
      <c r="E207" s="179">
        <v>253406200</v>
      </c>
      <c r="F207" s="179">
        <f t="shared" si="3"/>
        <v>20.771000000000001</v>
      </c>
    </row>
    <row r="208" spans="1:6" x14ac:dyDescent="0.25">
      <c r="A208">
        <v>248</v>
      </c>
      <c r="B208" t="s">
        <v>63</v>
      </c>
      <c r="C208" t="s">
        <v>602</v>
      </c>
      <c r="D208" t="s">
        <v>1202</v>
      </c>
      <c r="E208" s="179">
        <v>961042800</v>
      </c>
      <c r="F208" s="179">
        <f t="shared" si="3"/>
        <v>78.774000000000001</v>
      </c>
    </row>
    <row r="209" spans="1:6" x14ac:dyDescent="0.25">
      <c r="A209">
        <v>249</v>
      </c>
      <c r="B209" t="s">
        <v>63</v>
      </c>
      <c r="C209" t="s">
        <v>1203</v>
      </c>
      <c r="D209" t="s">
        <v>1204</v>
      </c>
      <c r="E209" s="179">
        <v>645587400</v>
      </c>
      <c r="F209" s="179">
        <f t="shared" si="3"/>
        <v>52.917000000000002</v>
      </c>
    </row>
    <row r="210" spans="1:6" x14ac:dyDescent="0.25">
      <c r="A210">
        <v>250</v>
      </c>
      <c r="B210" t="s">
        <v>63</v>
      </c>
      <c r="C210" t="s">
        <v>606</v>
      </c>
      <c r="D210" t="s">
        <v>1205</v>
      </c>
      <c r="E210" s="179">
        <v>961079400</v>
      </c>
      <c r="F210" s="179">
        <f t="shared" si="3"/>
        <v>78.777000000000001</v>
      </c>
    </row>
    <row r="211" spans="1:6" x14ac:dyDescent="0.25">
      <c r="A211">
        <v>251</v>
      </c>
      <c r="B211" t="s">
        <v>16</v>
      </c>
      <c r="C211" t="s">
        <v>1206</v>
      </c>
      <c r="D211" t="s">
        <v>1207</v>
      </c>
      <c r="E211" s="179">
        <v>559980171</v>
      </c>
      <c r="F211" s="179">
        <f t="shared" si="3"/>
        <v>45.900014016393449</v>
      </c>
    </row>
    <row r="212" spans="1:6" x14ac:dyDescent="0.25">
      <c r="A212">
        <v>252</v>
      </c>
      <c r="B212" t="s">
        <v>16</v>
      </c>
      <c r="C212" t="s">
        <v>1208</v>
      </c>
      <c r="D212" t="s">
        <v>1209</v>
      </c>
      <c r="E212" s="179">
        <v>96594903</v>
      </c>
      <c r="F212" s="179">
        <f t="shared" si="3"/>
        <v>7.9176149999999996</v>
      </c>
    </row>
    <row r="213" spans="1:6" x14ac:dyDescent="0.25">
      <c r="A213">
        <v>253</v>
      </c>
      <c r="B213" t="s">
        <v>16</v>
      </c>
      <c r="C213" t="s">
        <v>554</v>
      </c>
      <c r="D213" t="s">
        <v>1210</v>
      </c>
      <c r="E213" s="179">
        <v>998109999</v>
      </c>
      <c r="F213" s="179">
        <f t="shared" si="3"/>
        <v>81.812295000000006</v>
      </c>
    </row>
    <row r="214" spans="1:6" x14ac:dyDescent="0.25">
      <c r="A214">
        <v>257</v>
      </c>
      <c r="B214" t="s">
        <v>4</v>
      </c>
      <c r="C214" t="s">
        <v>1211</v>
      </c>
      <c r="D214" t="s">
        <v>1212</v>
      </c>
      <c r="E214" s="179">
        <v>499787274</v>
      </c>
      <c r="F214" s="179">
        <f t="shared" si="3"/>
        <v>40.966169999999998</v>
      </c>
    </row>
    <row r="215" spans="1:6" x14ac:dyDescent="0.25">
      <c r="A215">
        <v>258</v>
      </c>
      <c r="B215" t="s">
        <v>50</v>
      </c>
      <c r="C215" t="s">
        <v>1213</v>
      </c>
      <c r="D215" t="s">
        <v>1214</v>
      </c>
      <c r="E215" s="179">
        <v>5253978800</v>
      </c>
      <c r="F215" s="179">
        <f t="shared" si="3"/>
        <v>430.654</v>
      </c>
    </row>
    <row r="216" spans="1:6" x14ac:dyDescent="0.25">
      <c r="A216">
        <v>259</v>
      </c>
      <c r="B216" t="s">
        <v>16</v>
      </c>
      <c r="C216" t="s">
        <v>341</v>
      </c>
      <c r="D216" t="s">
        <v>1215</v>
      </c>
      <c r="E216" s="179">
        <v>1051016946</v>
      </c>
      <c r="F216" s="179">
        <f t="shared" si="3"/>
        <v>86.148929999999993</v>
      </c>
    </row>
    <row r="217" spans="1:6" x14ac:dyDescent="0.25">
      <c r="A217">
        <v>260</v>
      </c>
      <c r="B217" t="s">
        <v>16</v>
      </c>
      <c r="C217" t="s">
        <v>882</v>
      </c>
      <c r="D217" t="s">
        <v>1216</v>
      </c>
      <c r="E217" s="179">
        <v>458053124</v>
      </c>
      <c r="F217" s="179">
        <f t="shared" si="3"/>
        <v>37.545338032786894</v>
      </c>
    </row>
    <row r="218" spans="1:6" x14ac:dyDescent="0.25">
      <c r="A218">
        <v>261</v>
      </c>
      <c r="B218" t="s">
        <v>48</v>
      </c>
      <c r="C218" t="s">
        <v>112</v>
      </c>
      <c r="D218" t="s">
        <v>1217</v>
      </c>
      <c r="E218" s="179">
        <v>6164173074</v>
      </c>
      <c r="F218" s="179">
        <f t="shared" si="3"/>
        <v>505.26008803278688</v>
      </c>
    </row>
    <row r="219" spans="1:6" x14ac:dyDescent="0.25">
      <c r="A219">
        <v>262</v>
      </c>
      <c r="B219" t="s">
        <v>63</v>
      </c>
      <c r="C219" t="s">
        <v>1218</v>
      </c>
      <c r="D219" t="s">
        <v>1219</v>
      </c>
      <c r="E219" s="179">
        <v>493563200</v>
      </c>
      <c r="F219" s="179">
        <f t="shared" si="3"/>
        <v>40.456000000000003</v>
      </c>
    </row>
    <row r="220" spans="1:6" x14ac:dyDescent="0.25">
      <c r="A220">
        <v>263</v>
      </c>
      <c r="B220" t="s">
        <v>12</v>
      </c>
      <c r="C220" t="s">
        <v>1220</v>
      </c>
      <c r="D220" t="s">
        <v>1221</v>
      </c>
      <c r="E220" s="179">
        <v>376370000</v>
      </c>
      <c r="F220" s="179">
        <f t="shared" si="3"/>
        <v>30.85</v>
      </c>
    </row>
    <row r="221" spans="1:6" x14ac:dyDescent="0.25">
      <c r="A221">
        <v>264</v>
      </c>
      <c r="B221" t="s">
        <v>2</v>
      </c>
      <c r="C221" t="s">
        <v>551</v>
      </c>
      <c r="D221" t="s">
        <v>1222</v>
      </c>
      <c r="E221" s="179">
        <v>8980434091</v>
      </c>
      <c r="F221" s="179">
        <f t="shared" si="3"/>
        <v>736.10115499999995</v>
      </c>
    </row>
    <row r="222" spans="1:6" x14ac:dyDescent="0.25">
      <c r="A222">
        <v>266</v>
      </c>
      <c r="B222" t="s">
        <v>63</v>
      </c>
      <c r="C222" t="s">
        <v>1223</v>
      </c>
      <c r="D222" t="s">
        <v>1224</v>
      </c>
      <c r="E222" s="179">
        <v>555344000</v>
      </c>
      <c r="F222" s="179">
        <f t="shared" si="3"/>
        <v>45.52</v>
      </c>
    </row>
    <row r="223" spans="1:6" x14ac:dyDescent="0.25">
      <c r="A223">
        <v>267</v>
      </c>
      <c r="B223" t="s">
        <v>63</v>
      </c>
      <c r="C223" t="s">
        <v>1225</v>
      </c>
      <c r="D223" t="s">
        <v>1226</v>
      </c>
      <c r="E223" s="179">
        <v>182634000</v>
      </c>
      <c r="F223" s="179">
        <f t="shared" si="3"/>
        <v>14.97</v>
      </c>
    </row>
    <row r="224" spans="1:6" x14ac:dyDescent="0.25">
      <c r="A224">
        <v>268</v>
      </c>
      <c r="B224" t="s">
        <v>4</v>
      </c>
      <c r="C224" t="s">
        <v>1227</v>
      </c>
      <c r="D224" t="s">
        <v>1228</v>
      </c>
      <c r="E224" s="179">
        <v>251737728</v>
      </c>
      <c r="F224" s="179">
        <f t="shared" si="3"/>
        <v>20.634239999999998</v>
      </c>
    </row>
    <row r="225" spans="1:6" x14ac:dyDescent="0.25">
      <c r="A225">
        <v>269</v>
      </c>
      <c r="B225" t="s">
        <v>12</v>
      </c>
      <c r="C225" t="s">
        <v>1229</v>
      </c>
      <c r="D225" t="s">
        <v>1230</v>
      </c>
      <c r="E225" s="179">
        <v>35495046</v>
      </c>
      <c r="F225" s="179">
        <f t="shared" si="3"/>
        <v>2.90943</v>
      </c>
    </row>
    <row r="226" spans="1:6" x14ac:dyDescent="0.25">
      <c r="A226">
        <v>270</v>
      </c>
      <c r="B226" t="s">
        <v>12</v>
      </c>
      <c r="C226" t="s">
        <v>1231</v>
      </c>
      <c r="D226" t="s">
        <v>1232</v>
      </c>
      <c r="E226" s="179">
        <v>282156586</v>
      </c>
      <c r="F226" s="179">
        <f t="shared" si="3"/>
        <v>23.127589016393447</v>
      </c>
    </row>
    <row r="227" spans="1:6" x14ac:dyDescent="0.25">
      <c r="A227">
        <v>271</v>
      </c>
      <c r="B227" t="s">
        <v>4</v>
      </c>
      <c r="C227" t="s">
        <v>1233</v>
      </c>
      <c r="D227" t="s">
        <v>1234</v>
      </c>
      <c r="E227" s="179">
        <v>365974978</v>
      </c>
      <c r="F227" s="179">
        <f t="shared" si="3"/>
        <v>29.997949016393445</v>
      </c>
    </row>
    <row r="228" spans="1:6" x14ac:dyDescent="0.25">
      <c r="A228">
        <v>272</v>
      </c>
      <c r="B228" t="s">
        <v>12</v>
      </c>
      <c r="C228" t="s">
        <v>1235</v>
      </c>
      <c r="D228" t="s">
        <v>1236</v>
      </c>
      <c r="E228" s="179">
        <v>23151818</v>
      </c>
      <c r="F228" s="179">
        <f t="shared" si="3"/>
        <v>1.8976900000000001</v>
      </c>
    </row>
    <row r="229" spans="1:6" x14ac:dyDescent="0.25">
      <c r="A229">
        <v>273</v>
      </c>
      <c r="B229" t="s">
        <v>16</v>
      </c>
      <c r="C229" t="s">
        <v>1237</v>
      </c>
      <c r="D229" t="s">
        <v>1238</v>
      </c>
      <c r="E229" s="179">
        <v>1258875910</v>
      </c>
      <c r="F229" s="179">
        <f t="shared" si="3"/>
        <v>103.18655</v>
      </c>
    </row>
    <row r="230" spans="1:6" x14ac:dyDescent="0.25">
      <c r="A230">
        <v>274</v>
      </c>
      <c r="B230" t="s">
        <v>16</v>
      </c>
      <c r="C230" t="s">
        <v>883</v>
      </c>
      <c r="D230" t="s">
        <v>1239</v>
      </c>
      <c r="E230" s="179">
        <v>3543728827</v>
      </c>
      <c r="F230" s="179">
        <f t="shared" si="3"/>
        <v>290.4695759836066</v>
      </c>
    </row>
    <row r="231" spans="1:6" x14ac:dyDescent="0.25">
      <c r="A231">
        <v>275</v>
      </c>
      <c r="B231" t="s">
        <v>0</v>
      </c>
      <c r="C231" t="s">
        <v>884</v>
      </c>
      <c r="D231" t="s">
        <v>1240</v>
      </c>
      <c r="E231" s="179">
        <v>1367962954</v>
      </c>
      <c r="F231" s="179">
        <f t="shared" si="3"/>
        <v>112.12811098360656</v>
      </c>
    </row>
    <row r="232" spans="1:6" x14ac:dyDescent="0.25">
      <c r="A232">
        <v>276</v>
      </c>
      <c r="B232" t="s">
        <v>29</v>
      </c>
      <c r="C232" t="s">
        <v>1241</v>
      </c>
      <c r="D232" t="s">
        <v>1242</v>
      </c>
      <c r="E232" s="179">
        <v>10362251487</v>
      </c>
      <c r="F232" s="179">
        <f t="shared" si="3"/>
        <v>849.36487598360657</v>
      </c>
    </row>
    <row r="233" spans="1:6" x14ac:dyDescent="0.25">
      <c r="A233">
        <v>277</v>
      </c>
      <c r="B233" t="s">
        <v>12</v>
      </c>
      <c r="C233" t="s">
        <v>1243</v>
      </c>
      <c r="D233" t="s">
        <v>1244</v>
      </c>
      <c r="E233" s="179">
        <v>1018611623</v>
      </c>
      <c r="F233" s="179">
        <f t="shared" si="3"/>
        <v>83.492755983606557</v>
      </c>
    </row>
    <row r="234" spans="1:6" x14ac:dyDescent="0.25">
      <c r="A234">
        <v>278</v>
      </c>
      <c r="B234" t="s">
        <v>50</v>
      </c>
      <c r="C234" t="s">
        <v>1245</v>
      </c>
      <c r="D234" t="s">
        <v>1246</v>
      </c>
      <c r="E234" s="179">
        <v>2689392400</v>
      </c>
      <c r="F234" s="179">
        <f t="shared" si="3"/>
        <v>220.44200000000001</v>
      </c>
    </row>
    <row r="235" spans="1:6" x14ac:dyDescent="0.25">
      <c r="A235">
        <v>279</v>
      </c>
      <c r="B235" t="s">
        <v>12</v>
      </c>
      <c r="C235" t="s">
        <v>1247</v>
      </c>
      <c r="D235" t="s">
        <v>1248</v>
      </c>
      <c r="E235" s="179">
        <v>214011204</v>
      </c>
      <c r="F235" s="179">
        <f t="shared" si="3"/>
        <v>17.541901967213118</v>
      </c>
    </row>
    <row r="236" spans="1:6" x14ac:dyDescent="0.25">
      <c r="A236">
        <v>280</v>
      </c>
      <c r="B236" t="s">
        <v>63</v>
      </c>
      <c r="C236" t="s">
        <v>1249</v>
      </c>
      <c r="D236" t="s">
        <v>1250</v>
      </c>
      <c r="E236" s="179">
        <v>1239836431</v>
      </c>
      <c r="F236" s="179">
        <f t="shared" si="3"/>
        <v>101.62593696721312</v>
      </c>
    </row>
    <row r="237" spans="1:6" x14ac:dyDescent="0.25">
      <c r="A237">
        <v>281</v>
      </c>
      <c r="B237" t="s">
        <v>12</v>
      </c>
      <c r="C237" t="s">
        <v>1251</v>
      </c>
      <c r="D237" t="s">
        <v>1252</v>
      </c>
      <c r="E237" s="179">
        <v>565993234</v>
      </c>
      <c r="F237" s="179">
        <f t="shared" si="3"/>
        <v>46.392888032786892</v>
      </c>
    </row>
    <row r="238" spans="1:6" x14ac:dyDescent="0.25">
      <c r="A238">
        <v>282</v>
      </c>
      <c r="B238" t="s">
        <v>63</v>
      </c>
      <c r="C238" t="s">
        <v>1253</v>
      </c>
      <c r="D238" t="s">
        <v>1254</v>
      </c>
      <c r="E238" s="179">
        <v>731845890</v>
      </c>
      <c r="F238" s="179">
        <f t="shared" si="3"/>
        <v>59.98736803278689</v>
      </c>
    </row>
    <row r="239" spans="1:6" x14ac:dyDescent="0.25">
      <c r="A239">
        <v>283</v>
      </c>
      <c r="B239" t="s">
        <v>12</v>
      </c>
      <c r="C239" t="s">
        <v>1255</v>
      </c>
      <c r="D239" t="s">
        <v>1256</v>
      </c>
      <c r="E239" s="179">
        <v>303617825</v>
      </c>
      <c r="F239" s="179">
        <f t="shared" si="3"/>
        <v>24.886706967213115</v>
      </c>
    </row>
    <row r="240" spans="1:6" x14ac:dyDescent="0.25">
      <c r="A240">
        <v>284</v>
      </c>
      <c r="B240" t="s">
        <v>0</v>
      </c>
      <c r="C240" t="s">
        <v>1257</v>
      </c>
      <c r="D240" t="s">
        <v>1258</v>
      </c>
      <c r="E240" s="179">
        <v>1672498207</v>
      </c>
      <c r="F240" s="179">
        <f t="shared" si="3"/>
        <v>137.09001696721313</v>
      </c>
    </row>
    <row r="241" spans="1:6" x14ac:dyDescent="0.25">
      <c r="A241">
        <v>285</v>
      </c>
      <c r="B241" t="s">
        <v>2</v>
      </c>
      <c r="C241" t="s">
        <v>1259</v>
      </c>
      <c r="D241" t="s">
        <v>1260</v>
      </c>
      <c r="E241" s="179">
        <v>10281055900</v>
      </c>
      <c r="F241" s="179">
        <f t="shared" si="3"/>
        <v>842.70950000000005</v>
      </c>
    </row>
    <row r="242" spans="1:6" x14ac:dyDescent="0.25">
      <c r="A242">
        <v>286</v>
      </c>
      <c r="B242" t="s">
        <v>4</v>
      </c>
      <c r="C242" t="s">
        <v>1261</v>
      </c>
      <c r="D242" t="s">
        <v>1262</v>
      </c>
      <c r="E242" s="179">
        <v>1367652318</v>
      </c>
      <c r="F242" s="179">
        <f t="shared" si="3"/>
        <v>112.10264901639346</v>
      </c>
    </row>
    <row r="243" spans="1:6" x14ac:dyDescent="0.25">
      <c r="A243">
        <v>287</v>
      </c>
      <c r="B243" t="s">
        <v>12</v>
      </c>
      <c r="C243" t="s">
        <v>1263</v>
      </c>
      <c r="D243" t="s">
        <v>1264</v>
      </c>
      <c r="E243" s="179">
        <v>274086908</v>
      </c>
      <c r="F243" s="179">
        <f t="shared" si="3"/>
        <v>22.466139999999999</v>
      </c>
    </row>
    <row r="244" spans="1:6" x14ac:dyDescent="0.25">
      <c r="A244">
        <v>288</v>
      </c>
      <c r="B244" t="s">
        <v>63</v>
      </c>
      <c r="C244" t="s">
        <v>1265</v>
      </c>
      <c r="D244" t="s">
        <v>1266</v>
      </c>
      <c r="E244" s="179">
        <v>565501452</v>
      </c>
      <c r="F244" s="179">
        <f t="shared" si="3"/>
        <v>46.352578032786894</v>
      </c>
    </row>
    <row r="245" spans="1:6" x14ac:dyDescent="0.25">
      <c r="A245">
        <v>289</v>
      </c>
      <c r="B245" t="s">
        <v>29</v>
      </c>
      <c r="C245" t="s">
        <v>1267</v>
      </c>
      <c r="D245" t="s">
        <v>1268</v>
      </c>
      <c r="E245" s="179">
        <v>4787280000</v>
      </c>
      <c r="F245" s="179">
        <f t="shared" si="3"/>
        <v>392.4</v>
      </c>
    </row>
    <row r="246" spans="1:6" x14ac:dyDescent="0.25">
      <c r="A246">
        <v>290</v>
      </c>
      <c r="B246" t="s">
        <v>12</v>
      </c>
      <c r="C246" t="s">
        <v>1269</v>
      </c>
      <c r="D246" t="s">
        <v>1270</v>
      </c>
      <c r="E246" s="179">
        <v>28415020</v>
      </c>
      <c r="F246" s="179">
        <f t="shared" si="3"/>
        <v>2.3290999999999999</v>
      </c>
    </row>
    <row r="247" spans="1:6" x14ac:dyDescent="0.25">
      <c r="A247">
        <v>291</v>
      </c>
      <c r="B247" t="s">
        <v>12</v>
      </c>
      <c r="C247" t="s">
        <v>1271</v>
      </c>
      <c r="D247" t="s">
        <v>1272</v>
      </c>
      <c r="E247" s="179">
        <v>131028000</v>
      </c>
      <c r="F247" s="179">
        <f t="shared" si="3"/>
        <v>10.74</v>
      </c>
    </row>
    <row r="248" spans="1:6" x14ac:dyDescent="0.25">
      <c r="A248">
        <v>292</v>
      </c>
      <c r="B248" t="s">
        <v>16</v>
      </c>
      <c r="C248" t="s">
        <v>1273</v>
      </c>
      <c r="D248" t="s">
        <v>1274</v>
      </c>
      <c r="E248" s="179">
        <v>405259600</v>
      </c>
      <c r="F248" s="179">
        <f t="shared" si="3"/>
        <v>33.218000000000004</v>
      </c>
    </row>
    <row r="249" spans="1:6" x14ac:dyDescent="0.25">
      <c r="A249">
        <v>293</v>
      </c>
      <c r="B249" t="s">
        <v>63</v>
      </c>
      <c r="C249" t="s">
        <v>1275</v>
      </c>
      <c r="D249" t="s">
        <v>1276</v>
      </c>
      <c r="E249" s="179">
        <v>1261894800</v>
      </c>
      <c r="F249" s="179">
        <f t="shared" si="3"/>
        <v>103.434</v>
      </c>
    </row>
    <row r="250" spans="1:6" x14ac:dyDescent="0.25">
      <c r="A250">
        <v>294</v>
      </c>
      <c r="B250" t="s">
        <v>63</v>
      </c>
      <c r="C250" t="s">
        <v>1277</v>
      </c>
      <c r="D250" t="s">
        <v>1278</v>
      </c>
      <c r="E250" s="179">
        <v>881779400</v>
      </c>
      <c r="F250" s="179">
        <f t="shared" si="3"/>
        <v>72.277000000000001</v>
      </c>
    </row>
    <row r="251" spans="1:6" x14ac:dyDescent="0.25">
      <c r="A251">
        <v>295</v>
      </c>
      <c r="B251" t="s">
        <v>63</v>
      </c>
      <c r="C251" t="s">
        <v>1279</v>
      </c>
      <c r="D251" t="s">
        <v>1280</v>
      </c>
      <c r="E251" s="179">
        <v>296472200</v>
      </c>
      <c r="F251" s="179">
        <f t="shared" si="3"/>
        <v>24.300999999999998</v>
      </c>
    </row>
    <row r="252" spans="1:6" x14ac:dyDescent="0.25">
      <c r="E252" s="179"/>
      <c r="F252" s="179"/>
    </row>
    <row r="253" spans="1:6" x14ac:dyDescent="0.25">
      <c r="A253" t="s">
        <v>842</v>
      </c>
      <c r="B253" t="s">
        <v>843</v>
      </c>
      <c r="C253" t="s">
        <v>844</v>
      </c>
      <c r="D253" t="s">
        <v>845</v>
      </c>
      <c r="E253" s="179" t="s">
        <v>1332</v>
      </c>
      <c r="F253" s="179" t="s">
        <v>1333</v>
      </c>
    </row>
    <row r="254" spans="1:6" x14ac:dyDescent="0.25">
      <c r="A254">
        <v>1</v>
      </c>
      <c r="B254" t="s">
        <v>381</v>
      </c>
      <c r="C254" t="s">
        <v>382</v>
      </c>
      <c r="D254" t="s">
        <v>1281</v>
      </c>
      <c r="E254" s="179">
        <v>4398344000</v>
      </c>
      <c r="F254" s="179">
        <f t="shared" ref="F254:F272" si="4">E254/12.2/1000000</f>
        <v>360.52</v>
      </c>
    </row>
    <row r="255" spans="1:6" x14ac:dyDescent="0.25">
      <c r="A255">
        <v>2</v>
      </c>
      <c r="B255" t="s">
        <v>2</v>
      </c>
      <c r="C255" t="s">
        <v>529</v>
      </c>
      <c r="D255" t="s">
        <v>1282</v>
      </c>
      <c r="E255" s="179">
        <v>3145648000</v>
      </c>
      <c r="F255" s="179">
        <f t="shared" si="4"/>
        <v>257.84000000000003</v>
      </c>
    </row>
    <row r="256" spans="1:6" x14ac:dyDescent="0.25">
      <c r="A256">
        <v>3</v>
      </c>
      <c r="B256" t="s">
        <v>2</v>
      </c>
      <c r="C256" t="s">
        <v>383</v>
      </c>
      <c r="D256" t="s">
        <v>1283</v>
      </c>
      <c r="E256" s="179">
        <v>4479718000</v>
      </c>
      <c r="F256" s="179">
        <f t="shared" si="4"/>
        <v>367.19</v>
      </c>
    </row>
    <row r="257" spans="1:6" x14ac:dyDescent="0.25">
      <c r="A257">
        <v>4</v>
      </c>
      <c r="B257" t="s">
        <v>2</v>
      </c>
      <c r="C257" t="s">
        <v>530</v>
      </c>
      <c r="D257" t="s">
        <v>1284</v>
      </c>
      <c r="E257" s="179">
        <v>1826585330</v>
      </c>
      <c r="F257" s="179">
        <f t="shared" si="4"/>
        <v>149.72010901639345</v>
      </c>
    </row>
    <row r="258" spans="1:6" x14ac:dyDescent="0.25">
      <c r="A258">
        <v>5</v>
      </c>
      <c r="B258" t="s">
        <v>2</v>
      </c>
      <c r="C258" t="s">
        <v>384</v>
      </c>
      <c r="D258" t="s">
        <v>1285</v>
      </c>
      <c r="E258" s="179">
        <v>2137342180</v>
      </c>
      <c r="F258" s="179">
        <f t="shared" si="4"/>
        <v>175.19198196721314</v>
      </c>
    </row>
    <row r="259" spans="1:6" x14ac:dyDescent="0.25">
      <c r="A259">
        <v>6</v>
      </c>
      <c r="B259" t="s">
        <v>10</v>
      </c>
      <c r="C259" t="s">
        <v>385</v>
      </c>
      <c r="D259" t="s">
        <v>1286</v>
      </c>
      <c r="E259" s="179">
        <v>2491545000</v>
      </c>
      <c r="F259" s="179">
        <f t="shared" si="4"/>
        <v>204.22499999999999</v>
      </c>
    </row>
    <row r="260" spans="1:6" x14ac:dyDescent="0.25">
      <c r="A260">
        <v>7</v>
      </c>
      <c r="B260" t="s">
        <v>2</v>
      </c>
      <c r="C260" t="s">
        <v>386</v>
      </c>
      <c r="D260" t="s">
        <v>1287</v>
      </c>
      <c r="E260" s="179">
        <v>3156872000</v>
      </c>
      <c r="F260" s="179">
        <f t="shared" si="4"/>
        <v>258.76000000000005</v>
      </c>
    </row>
    <row r="261" spans="1:6" x14ac:dyDescent="0.25">
      <c r="A261">
        <v>8</v>
      </c>
      <c r="B261" t="s">
        <v>2</v>
      </c>
      <c r="C261" t="s">
        <v>387</v>
      </c>
      <c r="D261" t="s">
        <v>1288</v>
      </c>
      <c r="E261" s="179">
        <v>1970544000</v>
      </c>
      <c r="F261" s="179">
        <f t="shared" si="4"/>
        <v>161.52000000000001</v>
      </c>
    </row>
    <row r="262" spans="1:6" x14ac:dyDescent="0.25">
      <c r="A262">
        <v>9</v>
      </c>
      <c r="B262" t="s">
        <v>2</v>
      </c>
      <c r="C262" t="s">
        <v>1289</v>
      </c>
      <c r="D262" t="s">
        <v>1290</v>
      </c>
      <c r="E262" s="179">
        <v>2902990000</v>
      </c>
      <c r="F262" s="179">
        <f t="shared" si="4"/>
        <v>237.95</v>
      </c>
    </row>
    <row r="263" spans="1:6" x14ac:dyDescent="0.25">
      <c r="A263">
        <v>10</v>
      </c>
      <c r="B263" t="s">
        <v>2</v>
      </c>
      <c r="C263" t="s">
        <v>899</v>
      </c>
      <c r="D263" t="s">
        <v>1291</v>
      </c>
      <c r="E263" s="179">
        <v>4332830000</v>
      </c>
      <c r="F263" s="179">
        <f t="shared" si="4"/>
        <v>355.15</v>
      </c>
    </row>
    <row r="264" spans="1:6" x14ac:dyDescent="0.25">
      <c r="A264">
        <v>11</v>
      </c>
      <c r="B264" t="s">
        <v>2</v>
      </c>
      <c r="C264" t="s">
        <v>390</v>
      </c>
      <c r="D264" t="s">
        <v>1292</v>
      </c>
      <c r="E264" s="179">
        <v>2086932000</v>
      </c>
      <c r="F264" s="179">
        <f t="shared" si="4"/>
        <v>171.06</v>
      </c>
    </row>
    <row r="265" spans="1:6" x14ac:dyDescent="0.25">
      <c r="A265">
        <v>12</v>
      </c>
      <c r="B265" t="s">
        <v>2</v>
      </c>
      <c r="C265" t="s">
        <v>391</v>
      </c>
      <c r="D265" t="s">
        <v>1293</v>
      </c>
      <c r="E265" s="179">
        <v>3705750000</v>
      </c>
      <c r="F265" s="179">
        <f t="shared" si="4"/>
        <v>303.75</v>
      </c>
    </row>
    <row r="266" spans="1:6" x14ac:dyDescent="0.25">
      <c r="A266">
        <v>13</v>
      </c>
      <c r="B266" t="s">
        <v>381</v>
      </c>
      <c r="C266" t="s">
        <v>392</v>
      </c>
      <c r="D266" t="s">
        <v>1294</v>
      </c>
      <c r="E266" s="179">
        <v>3697246600</v>
      </c>
      <c r="F266" s="179">
        <f t="shared" si="4"/>
        <v>303.053</v>
      </c>
    </row>
    <row r="267" spans="1:6" x14ac:dyDescent="0.25">
      <c r="A267">
        <v>14</v>
      </c>
      <c r="B267" t="s">
        <v>381</v>
      </c>
      <c r="C267" t="s">
        <v>1295</v>
      </c>
      <c r="D267" t="s">
        <v>1296</v>
      </c>
      <c r="E267" s="179">
        <v>463819600</v>
      </c>
      <c r="F267" s="179">
        <f t="shared" si="4"/>
        <v>38.018000000000001</v>
      </c>
    </row>
    <row r="268" spans="1:6" x14ac:dyDescent="0.25">
      <c r="A268">
        <v>15</v>
      </c>
      <c r="B268" t="s">
        <v>2</v>
      </c>
      <c r="C268" t="s">
        <v>393</v>
      </c>
      <c r="D268" t="s">
        <v>1297</v>
      </c>
      <c r="E268" s="179">
        <v>6581203087</v>
      </c>
      <c r="F268" s="179">
        <f t="shared" si="4"/>
        <v>539.44287598360654</v>
      </c>
    </row>
    <row r="269" spans="1:6" x14ac:dyDescent="0.25">
      <c r="A269">
        <v>16</v>
      </c>
      <c r="B269" t="s">
        <v>2</v>
      </c>
      <c r="C269" t="s">
        <v>1298</v>
      </c>
      <c r="D269" t="s">
        <v>1299</v>
      </c>
      <c r="E269" s="179">
        <v>2073172645</v>
      </c>
      <c r="F269" s="179">
        <f t="shared" si="4"/>
        <v>169.93218401639345</v>
      </c>
    </row>
    <row r="270" spans="1:6" x14ac:dyDescent="0.25">
      <c r="A270">
        <v>17</v>
      </c>
      <c r="B270" t="s">
        <v>2</v>
      </c>
      <c r="C270" t="s">
        <v>531</v>
      </c>
      <c r="D270" t="s">
        <v>1300</v>
      </c>
      <c r="E270" s="179">
        <v>4140128121</v>
      </c>
      <c r="F270" s="179">
        <f t="shared" si="4"/>
        <v>339.35476401639346</v>
      </c>
    </row>
    <row r="271" spans="1:6" x14ac:dyDescent="0.25">
      <c r="A271">
        <v>18</v>
      </c>
      <c r="B271" t="s">
        <v>2</v>
      </c>
      <c r="C271" t="s">
        <v>395</v>
      </c>
      <c r="D271" t="s">
        <v>1301</v>
      </c>
      <c r="E271" s="179">
        <v>3256249333</v>
      </c>
      <c r="F271" s="179">
        <f t="shared" si="4"/>
        <v>266.9056830327869</v>
      </c>
    </row>
    <row r="272" spans="1:6" x14ac:dyDescent="0.25">
      <c r="A272">
        <v>19</v>
      </c>
      <c r="B272" t="s">
        <v>2</v>
      </c>
      <c r="C272" t="s">
        <v>396</v>
      </c>
      <c r="D272" t="s">
        <v>1302</v>
      </c>
      <c r="E272" s="179">
        <v>7080975221</v>
      </c>
      <c r="F272" s="179">
        <f t="shared" si="4"/>
        <v>580.40780500000005</v>
      </c>
    </row>
    <row r="273" spans="1:6" x14ac:dyDescent="0.25">
      <c r="A273">
        <v>20</v>
      </c>
      <c r="B273" t="s">
        <v>2</v>
      </c>
      <c r="C273" t="s">
        <v>532</v>
      </c>
      <c r="D273" t="s">
        <v>1303</v>
      </c>
      <c r="E273" s="179">
        <v>6972829419</v>
      </c>
      <c r="F273" s="179">
        <f t="shared" ref="F273:F290" si="5">E273/12.2/1000000</f>
        <v>571.54339500000003</v>
      </c>
    </row>
    <row r="274" spans="1:6" x14ac:dyDescent="0.25">
      <c r="A274">
        <v>21</v>
      </c>
      <c r="B274" t="s">
        <v>2</v>
      </c>
      <c r="C274" t="s">
        <v>533</v>
      </c>
      <c r="D274" t="s">
        <v>1304</v>
      </c>
      <c r="E274" s="179">
        <v>5893068480</v>
      </c>
      <c r="F274" s="179">
        <f t="shared" si="5"/>
        <v>483.03840000000002</v>
      </c>
    </row>
    <row r="275" spans="1:6" x14ac:dyDescent="0.25">
      <c r="A275">
        <v>24</v>
      </c>
      <c r="B275" t="s">
        <v>2</v>
      </c>
      <c r="C275" t="s">
        <v>397</v>
      </c>
      <c r="D275" t="s">
        <v>1305</v>
      </c>
      <c r="E275" s="179">
        <v>3261767417</v>
      </c>
      <c r="F275" s="179">
        <f t="shared" si="5"/>
        <v>267.35798500000004</v>
      </c>
    </row>
    <row r="276" spans="1:6" x14ac:dyDescent="0.25">
      <c r="A276">
        <v>25</v>
      </c>
      <c r="B276" t="s">
        <v>2</v>
      </c>
      <c r="C276" t="s">
        <v>398</v>
      </c>
      <c r="D276" t="s">
        <v>1306</v>
      </c>
      <c r="E276" s="179">
        <v>3598456453</v>
      </c>
      <c r="F276" s="179">
        <f t="shared" si="5"/>
        <v>294.95544696721316</v>
      </c>
    </row>
    <row r="277" spans="1:6" x14ac:dyDescent="0.25">
      <c r="A277">
        <v>26</v>
      </c>
      <c r="B277" t="s">
        <v>2</v>
      </c>
      <c r="C277" t="s">
        <v>534</v>
      </c>
      <c r="D277" t="s">
        <v>1307</v>
      </c>
      <c r="E277" s="179">
        <v>3242023205</v>
      </c>
      <c r="F277" s="179">
        <f t="shared" si="5"/>
        <v>265.73960696721315</v>
      </c>
    </row>
    <row r="278" spans="1:6" x14ac:dyDescent="0.25">
      <c r="A278">
        <v>28</v>
      </c>
      <c r="B278" t="s">
        <v>48</v>
      </c>
      <c r="C278" t="s">
        <v>1308</v>
      </c>
      <c r="D278" t="s">
        <v>1309</v>
      </c>
      <c r="E278" s="179">
        <v>5739299668</v>
      </c>
      <c r="F278" s="179">
        <f t="shared" si="5"/>
        <v>470.43439901639346</v>
      </c>
    </row>
    <row r="279" spans="1:6" x14ac:dyDescent="0.25">
      <c r="A279">
        <v>29</v>
      </c>
      <c r="B279" t="s">
        <v>48</v>
      </c>
      <c r="C279" t="s">
        <v>61</v>
      </c>
      <c r="D279" t="s">
        <v>1310</v>
      </c>
      <c r="E279" s="179">
        <v>5875349200</v>
      </c>
      <c r="F279" s="179">
        <f t="shared" si="5"/>
        <v>481.58600000000001</v>
      </c>
    </row>
    <row r="280" spans="1:6" x14ac:dyDescent="0.25">
      <c r="A280">
        <v>31</v>
      </c>
      <c r="B280" t="s">
        <v>885</v>
      </c>
      <c r="C280" t="s">
        <v>399</v>
      </c>
      <c r="D280" t="s">
        <v>1311</v>
      </c>
      <c r="E280" s="179">
        <v>1953382321</v>
      </c>
      <c r="F280" s="179">
        <f t="shared" si="5"/>
        <v>160.113305</v>
      </c>
    </row>
    <row r="281" spans="1:6" x14ac:dyDescent="0.25">
      <c r="A281">
        <v>33</v>
      </c>
      <c r="B281" t="s">
        <v>885</v>
      </c>
      <c r="C281" t="s">
        <v>400</v>
      </c>
      <c r="D281" t="s">
        <v>1312</v>
      </c>
      <c r="E281" s="179">
        <v>1972234981</v>
      </c>
      <c r="F281" s="179">
        <f t="shared" si="5"/>
        <v>161.65860499999999</v>
      </c>
    </row>
    <row r="282" spans="1:6" x14ac:dyDescent="0.25">
      <c r="A282">
        <v>34</v>
      </c>
      <c r="B282" t="s">
        <v>885</v>
      </c>
      <c r="C282" t="s">
        <v>1313</v>
      </c>
      <c r="D282" t="s">
        <v>1314</v>
      </c>
      <c r="E282" s="179">
        <v>6140271919</v>
      </c>
      <c r="F282" s="179">
        <f t="shared" si="5"/>
        <v>503.30097696721316</v>
      </c>
    </row>
    <row r="283" spans="1:6" x14ac:dyDescent="0.25">
      <c r="A283">
        <v>36</v>
      </c>
      <c r="B283" t="s">
        <v>2</v>
      </c>
      <c r="C283" t="s">
        <v>1315</v>
      </c>
      <c r="D283" t="s">
        <v>1316</v>
      </c>
      <c r="E283" s="179">
        <v>3216256269</v>
      </c>
      <c r="F283" s="179">
        <f t="shared" si="5"/>
        <v>263.6275630327869</v>
      </c>
    </row>
    <row r="284" spans="1:6" x14ac:dyDescent="0.25">
      <c r="A284">
        <v>38</v>
      </c>
      <c r="B284" t="s">
        <v>2</v>
      </c>
      <c r="C284" t="s">
        <v>1317</v>
      </c>
      <c r="D284" t="s">
        <v>1318</v>
      </c>
      <c r="E284" s="179">
        <v>12551707920</v>
      </c>
      <c r="F284" s="179">
        <f t="shared" si="5"/>
        <v>1028.8285180327869</v>
      </c>
    </row>
    <row r="285" spans="1:6" x14ac:dyDescent="0.25">
      <c r="A285">
        <v>39</v>
      </c>
      <c r="B285" t="s">
        <v>2</v>
      </c>
      <c r="C285" t="s">
        <v>1319</v>
      </c>
      <c r="D285" t="s">
        <v>1320</v>
      </c>
      <c r="E285" s="179">
        <v>6615274418</v>
      </c>
      <c r="F285" s="179">
        <f t="shared" si="5"/>
        <v>542.23560803278701</v>
      </c>
    </row>
    <row r="286" spans="1:6" x14ac:dyDescent="0.25">
      <c r="A286">
        <v>40</v>
      </c>
      <c r="B286" t="s">
        <v>885</v>
      </c>
      <c r="C286" t="s">
        <v>886</v>
      </c>
      <c r="D286" t="s">
        <v>1321</v>
      </c>
      <c r="E286" s="179">
        <v>6866828926</v>
      </c>
      <c r="F286" s="179">
        <f t="shared" si="5"/>
        <v>562.85482999999999</v>
      </c>
    </row>
    <row r="287" spans="1:6" x14ac:dyDescent="0.25">
      <c r="A287">
        <v>41</v>
      </c>
      <c r="B287" t="s">
        <v>885</v>
      </c>
      <c r="C287" t="s">
        <v>1322</v>
      </c>
      <c r="D287" t="s">
        <v>1323</v>
      </c>
      <c r="E287" s="179">
        <v>7763657526</v>
      </c>
      <c r="F287" s="179">
        <f t="shared" si="5"/>
        <v>636.36537098360657</v>
      </c>
    </row>
    <row r="288" spans="1:6" x14ac:dyDescent="0.25">
      <c r="A288">
        <v>42</v>
      </c>
      <c r="B288" t="s">
        <v>2</v>
      </c>
      <c r="C288" t="s">
        <v>1324</v>
      </c>
      <c r="D288" t="s">
        <v>1325</v>
      </c>
      <c r="E288" s="179">
        <v>13220947203</v>
      </c>
      <c r="F288" s="179">
        <f t="shared" si="5"/>
        <v>1083.6841969672132</v>
      </c>
    </row>
    <row r="289" spans="1:6" x14ac:dyDescent="0.25">
      <c r="A289">
        <v>43</v>
      </c>
      <c r="B289" t="s">
        <v>2</v>
      </c>
      <c r="C289" t="s">
        <v>1326</v>
      </c>
      <c r="D289" t="s">
        <v>1327</v>
      </c>
      <c r="E289" s="179">
        <v>17969924791</v>
      </c>
      <c r="F289" s="179">
        <f t="shared" si="5"/>
        <v>1472.944655</v>
      </c>
    </row>
    <row r="290" spans="1:6" x14ac:dyDescent="0.25">
      <c r="A290">
        <v>44</v>
      </c>
      <c r="B290" t="s">
        <v>885</v>
      </c>
      <c r="C290" t="s">
        <v>1328</v>
      </c>
      <c r="D290" t="s">
        <v>1329</v>
      </c>
      <c r="E290" s="179">
        <v>7735815406</v>
      </c>
      <c r="F290" s="179">
        <f t="shared" si="5"/>
        <v>634.08322999999996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showGridLines="0" workbookViewId="0"/>
  </sheetViews>
  <sheetFormatPr baseColWidth="10" defaultRowHeight="15" x14ac:dyDescent="0.25"/>
  <cols>
    <col min="1" max="1" width="8" customWidth="1"/>
    <col min="2" max="2" width="48.7109375" customWidth="1"/>
    <col min="3" max="3" width="12.85546875" style="179" customWidth="1"/>
    <col min="4" max="4" width="13.42578125" style="179" customWidth="1"/>
  </cols>
  <sheetData>
    <row r="1" spans="1:4" ht="9" customHeight="1" x14ac:dyDescent="0.25"/>
    <row r="2" spans="1:4" s="180" customFormat="1" ht="30" x14ac:dyDescent="0.25">
      <c r="C2" s="181" t="s">
        <v>841</v>
      </c>
      <c r="D2" s="181" t="s">
        <v>875</v>
      </c>
    </row>
    <row r="3" spans="1:4" x14ac:dyDescent="0.25">
      <c r="A3" t="s">
        <v>842</v>
      </c>
      <c r="B3" t="s">
        <v>843</v>
      </c>
      <c r="C3" s="179" t="s">
        <v>844</v>
      </c>
      <c r="D3" s="179" t="s">
        <v>845</v>
      </c>
    </row>
    <row r="4" spans="1:4" x14ac:dyDescent="0.25">
      <c r="A4">
        <v>1</v>
      </c>
      <c r="B4" t="s">
        <v>116</v>
      </c>
      <c r="C4" s="179">
        <v>103.336</v>
      </c>
      <c r="D4" s="179">
        <v>92.97999999999999</v>
      </c>
    </row>
    <row r="5" spans="1:4" x14ac:dyDescent="0.25">
      <c r="A5">
        <v>2</v>
      </c>
      <c r="B5" t="s">
        <v>426</v>
      </c>
      <c r="C5" s="179">
        <v>277.36596777</v>
      </c>
      <c r="D5" s="179">
        <v>227.45589727999999</v>
      </c>
    </row>
    <row r="6" spans="1:4" x14ac:dyDescent="0.25">
      <c r="A6">
        <v>3</v>
      </c>
      <c r="B6" t="s">
        <v>118</v>
      </c>
      <c r="C6" s="179">
        <v>27.466864999999999</v>
      </c>
      <c r="D6" s="179">
        <v>20.130970514647203</v>
      </c>
    </row>
    <row r="7" spans="1:4" x14ac:dyDescent="0.25">
      <c r="A7">
        <v>4</v>
      </c>
      <c r="B7" t="s">
        <v>120</v>
      </c>
      <c r="C7" s="179">
        <v>331.08690100000001</v>
      </c>
      <c r="D7" s="179">
        <v>272.5</v>
      </c>
    </row>
    <row r="8" spans="1:4" x14ac:dyDescent="0.25">
      <c r="A8">
        <v>5</v>
      </c>
      <c r="B8" t="s">
        <v>121</v>
      </c>
      <c r="C8" s="179">
        <v>61.27165351</v>
      </c>
      <c r="D8" s="179">
        <v>61.271447000000002</v>
      </c>
    </row>
    <row r="9" spans="1:4" x14ac:dyDescent="0.25">
      <c r="A9">
        <v>6</v>
      </c>
      <c r="B9" t="s">
        <v>122</v>
      </c>
      <c r="C9" s="179">
        <v>307.85336072000001</v>
      </c>
      <c r="D9" s="179">
        <v>144.91902834999999</v>
      </c>
    </row>
    <row r="10" spans="1:4" x14ac:dyDescent="0.25">
      <c r="A10">
        <v>7</v>
      </c>
      <c r="B10" t="s">
        <v>123</v>
      </c>
      <c r="C10" s="179">
        <v>701.21985573000006</v>
      </c>
      <c r="D10" s="179">
        <v>558.5815938400001</v>
      </c>
    </row>
    <row r="11" spans="1:4" x14ac:dyDescent="0.25">
      <c r="A11">
        <v>9</v>
      </c>
      <c r="B11" t="s">
        <v>124</v>
      </c>
      <c r="C11" s="179">
        <v>100.018923</v>
      </c>
      <c r="D11" s="179">
        <v>100.018923</v>
      </c>
    </row>
    <row r="12" spans="1:4" x14ac:dyDescent="0.25">
      <c r="A12">
        <v>10</v>
      </c>
      <c r="B12" t="s">
        <v>427</v>
      </c>
      <c r="C12" s="179">
        <v>132.66787199999999</v>
      </c>
      <c r="D12" s="179">
        <v>93.182610560000001</v>
      </c>
    </row>
    <row r="13" spans="1:4" x14ac:dyDescent="0.25">
      <c r="A13">
        <v>11</v>
      </c>
      <c r="B13" t="s">
        <v>126</v>
      </c>
      <c r="C13" s="179">
        <v>106.40954481</v>
      </c>
      <c r="D13" s="179">
        <v>106.40954481</v>
      </c>
    </row>
    <row r="14" spans="1:4" x14ac:dyDescent="0.25">
      <c r="A14">
        <v>12</v>
      </c>
      <c r="B14" t="s">
        <v>127</v>
      </c>
      <c r="C14" s="179">
        <v>175.17805571</v>
      </c>
      <c r="D14" s="179">
        <v>78.776154160000004</v>
      </c>
    </row>
    <row r="15" spans="1:4" x14ac:dyDescent="0.25">
      <c r="A15">
        <v>13</v>
      </c>
      <c r="B15" t="s">
        <v>128</v>
      </c>
      <c r="C15" s="179">
        <v>50.656908999999999</v>
      </c>
      <c r="D15" s="179">
        <v>40.842622999999996</v>
      </c>
    </row>
    <row r="16" spans="1:4" x14ac:dyDescent="0.25">
      <c r="A16">
        <v>14</v>
      </c>
      <c r="B16" t="s">
        <v>428</v>
      </c>
      <c r="C16" s="179">
        <v>33.760074780000004</v>
      </c>
      <c r="D16" s="179">
        <v>33.760074780000004</v>
      </c>
    </row>
    <row r="17" spans="1:4" x14ac:dyDescent="0.25">
      <c r="A17">
        <v>15</v>
      </c>
      <c r="B17" t="s">
        <v>429</v>
      </c>
      <c r="C17" s="179">
        <v>62.848545999999999</v>
      </c>
      <c r="D17" s="179">
        <v>62.848545999999999</v>
      </c>
    </row>
    <row r="18" spans="1:4" x14ac:dyDescent="0.25">
      <c r="A18">
        <v>16</v>
      </c>
      <c r="B18" t="s">
        <v>131</v>
      </c>
      <c r="C18" s="179">
        <v>72.51095500000001</v>
      </c>
      <c r="D18" s="179">
        <v>48.347751479999999</v>
      </c>
    </row>
    <row r="19" spans="1:4" x14ac:dyDescent="0.25">
      <c r="A19">
        <v>17</v>
      </c>
      <c r="B19" t="s">
        <v>132</v>
      </c>
      <c r="C19" s="179">
        <v>44.543919439999996</v>
      </c>
      <c r="D19" s="179">
        <v>44.591754150000007</v>
      </c>
    </row>
    <row r="20" spans="1:4" x14ac:dyDescent="0.25">
      <c r="A20">
        <v>18</v>
      </c>
      <c r="B20" t="s">
        <v>133</v>
      </c>
      <c r="C20" s="179">
        <v>41.15665731</v>
      </c>
      <c r="D20" s="179">
        <v>41.190489889999995</v>
      </c>
    </row>
    <row r="21" spans="1:4" x14ac:dyDescent="0.25">
      <c r="A21">
        <v>19</v>
      </c>
      <c r="B21" t="s">
        <v>430</v>
      </c>
      <c r="C21" s="179">
        <v>27.67951665</v>
      </c>
      <c r="D21" s="179">
        <v>27.667951540000001</v>
      </c>
    </row>
    <row r="22" spans="1:4" x14ac:dyDescent="0.25">
      <c r="A22">
        <v>20</v>
      </c>
      <c r="B22" t="s">
        <v>431</v>
      </c>
      <c r="C22" s="179">
        <v>28.220411859999999</v>
      </c>
      <c r="D22" s="179">
        <v>28.222041420000004</v>
      </c>
    </row>
    <row r="23" spans="1:4" x14ac:dyDescent="0.25">
      <c r="A23">
        <v>21</v>
      </c>
      <c r="B23" t="s">
        <v>432</v>
      </c>
      <c r="C23" s="179">
        <v>36.478634959999994</v>
      </c>
      <c r="D23" s="179">
        <v>36.44786311</v>
      </c>
    </row>
    <row r="24" spans="1:4" x14ac:dyDescent="0.25">
      <c r="A24">
        <v>22</v>
      </c>
      <c r="B24" t="s">
        <v>137</v>
      </c>
      <c r="C24" s="179">
        <v>44.988999990000003</v>
      </c>
      <c r="D24" s="179">
        <v>44.998899899999998</v>
      </c>
    </row>
    <row r="25" spans="1:4" x14ac:dyDescent="0.25">
      <c r="A25">
        <v>23</v>
      </c>
      <c r="B25" t="s">
        <v>138</v>
      </c>
      <c r="C25" s="179">
        <v>24.339269590000004</v>
      </c>
      <c r="D25" s="179">
        <v>24.333926949999999</v>
      </c>
    </row>
    <row r="26" spans="1:4" x14ac:dyDescent="0.25">
      <c r="A26">
        <v>24</v>
      </c>
      <c r="B26" t="s">
        <v>139</v>
      </c>
      <c r="C26" s="179">
        <v>44.130572880000003</v>
      </c>
      <c r="D26" s="179">
        <v>44.113057349999998</v>
      </c>
    </row>
    <row r="27" spans="1:4" x14ac:dyDescent="0.25">
      <c r="A27">
        <v>25</v>
      </c>
      <c r="B27" t="s">
        <v>846</v>
      </c>
      <c r="C27" s="179">
        <v>131.42125502238261</v>
      </c>
      <c r="D27" s="179">
        <v>103.50538585982986</v>
      </c>
    </row>
    <row r="28" spans="1:4" x14ac:dyDescent="0.25">
      <c r="A28">
        <v>26</v>
      </c>
      <c r="B28" t="s">
        <v>847</v>
      </c>
      <c r="C28" s="179">
        <v>114.81579499999999</v>
      </c>
      <c r="D28" s="179">
        <v>75.195425080000007</v>
      </c>
    </row>
    <row r="29" spans="1:4" x14ac:dyDescent="0.25">
      <c r="A29">
        <v>27</v>
      </c>
      <c r="B29" t="s">
        <v>142</v>
      </c>
      <c r="C29" s="179">
        <v>121.93666204</v>
      </c>
      <c r="D29" s="179">
        <v>108.77423195</v>
      </c>
    </row>
    <row r="30" spans="1:4" x14ac:dyDescent="0.25">
      <c r="A30">
        <v>28</v>
      </c>
      <c r="B30" t="s">
        <v>848</v>
      </c>
      <c r="C30" s="179">
        <v>333.76200130000001</v>
      </c>
      <c r="D30" s="179">
        <v>305.45588881798585</v>
      </c>
    </row>
    <row r="31" spans="1:4" x14ac:dyDescent="0.25">
      <c r="A31">
        <v>29</v>
      </c>
      <c r="B31" t="s">
        <v>433</v>
      </c>
      <c r="C31" s="179">
        <v>44.626217500000003</v>
      </c>
      <c r="D31" s="179">
        <v>40.77844563</v>
      </c>
    </row>
    <row r="32" spans="1:4" x14ac:dyDescent="0.25">
      <c r="A32">
        <v>30</v>
      </c>
      <c r="B32" t="s">
        <v>849</v>
      </c>
      <c r="C32" s="179">
        <v>131.69079063000001</v>
      </c>
      <c r="D32" s="179">
        <v>111.87624146587984</v>
      </c>
    </row>
    <row r="33" spans="1:4" x14ac:dyDescent="0.25">
      <c r="A33">
        <v>31</v>
      </c>
      <c r="B33" t="s">
        <v>850</v>
      </c>
      <c r="C33" s="179">
        <v>275.53136964000004</v>
      </c>
      <c r="D33" s="179">
        <v>207.67682931841603</v>
      </c>
    </row>
    <row r="34" spans="1:4" x14ac:dyDescent="0.25">
      <c r="A34">
        <v>32</v>
      </c>
      <c r="B34" t="s">
        <v>434</v>
      </c>
      <c r="C34" s="179">
        <v>64.29994275</v>
      </c>
      <c r="D34" s="179">
        <v>58.505823940000006</v>
      </c>
    </row>
    <row r="35" spans="1:4" x14ac:dyDescent="0.25">
      <c r="A35">
        <v>33</v>
      </c>
      <c r="B35" t="s">
        <v>851</v>
      </c>
      <c r="C35" s="179">
        <v>77.593356810000003</v>
      </c>
      <c r="D35" s="179">
        <v>64.799780200000001</v>
      </c>
    </row>
    <row r="36" spans="1:4" x14ac:dyDescent="0.25">
      <c r="A36">
        <v>34</v>
      </c>
      <c r="B36" t="s">
        <v>149</v>
      </c>
      <c r="C36" s="179">
        <v>72.494912540000001</v>
      </c>
      <c r="D36" s="179">
        <v>70.785210390000003</v>
      </c>
    </row>
    <row r="37" spans="1:4" x14ac:dyDescent="0.25">
      <c r="A37">
        <v>35</v>
      </c>
      <c r="B37" t="s">
        <v>435</v>
      </c>
      <c r="C37" s="179">
        <v>40.49746313</v>
      </c>
      <c r="D37" s="179">
        <v>40.485089260000002</v>
      </c>
    </row>
    <row r="38" spans="1:4" x14ac:dyDescent="0.25">
      <c r="A38">
        <v>36</v>
      </c>
      <c r="B38" t="s">
        <v>151</v>
      </c>
      <c r="C38" s="179">
        <v>8.5883198700000012</v>
      </c>
      <c r="D38" s="179">
        <v>7.3588319599999998</v>
      </c>
    </row>
    <row r="39" spans="1:4" x14ac:dyDescent="0.25">
      <c r="A39">
        <v>37</v>
      </c>
      <c r="B39" t="s">
        <v>152</v>
      </c>
      <c r="C39" s="179">
        <v>173.17475912999998</v>
      </c>
      <c r="D39" s="179">
        <v>151.4179565</v>
      </c>
    </row>
    <row r="40" spans="1:4" x14ac:dyDescent="0.25">
      <c r="A40">
        <v>38</v>
      </c>
      <c r="B40" t="s">
        <v>852</v>
      </c>
      <c r="C40" s="179">
        <v>113.818456</v>
      </c>
      <c r="D40" s="179">
        <v>82.259337435271831</v>
      </c>
    </row>
    <row r="41" spans="1:4" x14ac:dyDescent="0.25">
      <c r="A41">
        <v>39</v>
      </c>
      <c r="B41" t="s">
        <v>436</v>
      </c>
      <c r="C41" s="179">
        <v>65.672528679999999</v>
      </c>
      <c r="D41" s="179">
        <v>50.567252780000004</v>
      </c>
    </row>
    <row r="42" spans="1:4" x14ac:dyDescent="0.25">
      <c r="A42">
        <v>40</v>
      </c>
      <c r="B42" t="s">
        <v>853</v>
      </c>
      <c r="C42" s="179">
        <v>14.802609670152547</v>
      </c>
      <c r="D42" s="179">
        <v>10.026143975278968</v>
      </c>
    </row>
    <row r="43" spans="1:4" x14ac:dyDescent="0.25">
      <c r="A43">
        <v>41</v>
      </c>
      <c r="B43" t="s">
        <v>854</v>
      </c>
      <c r="C43" s="179">
        <v>247.30442816000001</v>
      </c>
      <c r="D43" s="179">
        <v>190.69528655770102</v>
      </c>
    </row>
    <row r="44" spans="1:4" x14ac:dyDescent="0.25">
      <c r="A44">
        <v>42</v>
      </c>
      <c r="B44" t="s">
        <v>578</v>
      </c>
      <c r="C44" s="179">
        <v>107.39755425114303</v>
      </c>
      <c r="D44" s="179">
        <v>52.462392159045592</v>
      </c>
    </row>
    <row r="45" spans="1:4" x14ac:dyDescent="0.25">
      <c r="A45">
        <v>43</v>
      </c>
      <c r="B45" t="s">
        <v>855</v>
      </c>
      <c r="C45" s="179">
        <v>43.749757589999994</v>
      </c>
      <c r="D45" s="179">
        <v>33.018033860611837</v>
      </c>
    </row>
    <row r="46" spans="1:4" x14ac:dyDescent="0.25">
      <c r="A46">
        <v>44</v>
      </c>
      <c r="B46" t="s">
        <v>159</v>
      </c>
      <c r="C46" s="179">
        <v>21.997</v>
      </c>
      <c r="D46" s="179">
        <v>18.6997</v>
      </c>
    </row>
    <row r="47" spans="1:4" x14ac:dyDescent="0.25">
      <c r="A47">
        <v>45</v>
      </c>
      <c r="B47" t="s">
        <v>856</v>
      </c>
      <c r="C47" s="179">
        <v>57.293560790000001</v>
      </c>
      <c r="D47" s="179">
        <v>40.793602813114461</v>
      </c>
    </row>
    <row r="48" spans="1:4" x14ac:dyDescent="0.25">
      <c r="A48">
        <v>46</v>
      </c>
      <c r="B48" t="s">
        <v>161</v>
      </c>
      <c r="C48" s="179">
        <v>21.401625790000001</v>
      </c>
      <c r="D48" s="179">
        <v>18.140162520000001</v>
      </c>
    </row>
    <row r="49" spans="1:4" x14ac:dyDescent="0.25">
      <c r="A49">
        <v>47</v>
      </c>
      <c r="B49" t="s">
        <v>857</v>
      </c>
      <c r="C49" s="179">
        <v>44.799119769999997</v>
      </c>
      <c r="D49" s="179">
        <v>35.630966458132335</v>
      </c>
    </row>
    <row r="50" spans="1:4" x14ac:dyDescent="0.25">
      <c r="A50">
        <v>48</v>
      </c>
      <c r="B50" t="s">
        <v>163</v>
      </c>
      <c r="C50" s="179">
        <v>56.001863999999998</v>
      </c>
      <c r="D50" s="179">
        <v>32.568112599999999</v>
      </c>
    </row>
    <row r="51" spans="1:4" x14ac:dyDescent="0.25">
      <c r="A51">
        <v>49</v>
      </c>
      <c r="B51" t="s">
        <v>164</v>
      </c>
      <c r="C51" s="179">
        <v>126.85597912000001</v>
      </c>
      <c r="D51" s="179">
        <v>78.961665024218746</v>
      </c>
    </row>
    <row r="52" spans="1:4" x14ac:dyDescent="0.25">
      <c r="A52">
        <v>50</v>
      </c>
      <c r="B52" t="s">
        <v>615</v>
      </c>
      <c r="C52" s="179">
        <v>152.47226664999999</v>
      </c>
      <c r="D52" s="179">
        <v>94.176300538433196</v>
      </c>
    </row>
    <row r="53" spans="1:4" x14ac:dyDescent="0.25">
      <c r="A53">
        <v>51</v>
      </c>
      <c r="B53" t="s">
        <v>858</v>
      </c>
      <c r="C53" s="179">
        <v>28.624333310000001</v>
      </c>
      <c r="D53" s="179">
        <v>16.137645689519147</v>
      </c>
    </row>
    <row r="54" spans="1:4" x14ac:dyDescent="0.25">
      <c r="A54">
        <v>52</v>
      </c>
      <c r="B54" t="s">
        <v>859</v>
      </c>
      <c r="C54" s="179">
        <v>27.516123389999997</v>
      </c>
      <c r="D54" s="179">
        <v>18.404533830000002</v>
      </c>
    </row>
    <row r="55" spans="1:4" x14ac:dyDescent="0.25">
      <c r="A55">
        <v>53</v>
      </c>
      <c r="B55" t="s">
        <v>860</v>
      </c>
      <c r="C55" s="179">
        <v>16.669352629999999</v>
      </c>
      <c r="D55" s="179">
        <v>10.757701341539407</v>
      </c>
    </row>
    <row r="56" spans="1:4" x14ac:dyDescent="0.25">
      <c r="A56">
        <v>54</v>
      </c>
      <c r="B56" t="s">
        <v>437</v>
      </c>
      <c r="C56" s="179">
        <v>26.017673596863993</v>
      </c>
      <c r="D56" s="179">
        <v>16.153103136507465</v>
      </c>
    </row>
    <row r="57" spans="1:4" x14ac:dyDescent="0.25">
      <c r="A57">
        <v>55</v>
      </c>
      <c r="B57" t="s">
        <v>170</v>
      </c>
      <c r="C57" s="179">
        <v>21.178826369999999</v>
      </c>
      <c r="D57" s="179">
        <v>15.8178822</v>
      </c>
    </row>
    <row r="58" spans="1:4" x14ac:dyDescent="0.25">
      <c r="A58">
        <v>57</v>
      </c>
      <c r="B58" t="s">
        <v>171</v>
      </c>
      <c r="C58" s="179">
        <v>13.758607351744933</v>
      </c>
      <c r="D58" s="179">
        <v>3.765832637736036</v>
      </c>
    </row>
    <row r="59" spans="1:4" x14ac:dyDescent="0.25">
      <c r="A59">
        <v>58</v>
      </c>
      <c r="B59" t="s">
        <v>861</v>
      </c>
      <c r="C59" s="179">
        <v>77.980358710000004</v>
      </c>
      <c r="D59" s="179">
        <v>60.011797837172878</v>
      </c>
    </row>
    <row r="60" spans="1:4" x14ac:dyDescent="0.25">
      <c r="A60">
        <v>59</v>
      </c>
      <c r="B60" t="s">
        <v>438</v>
      </c>
      <c r="C60" s="179">
        <v>30.29262348</v>
      </c>
      <c r="D60" s="179">
        <v>15.390910595294358</v>
      </c>
    </row>
    <row r="61" spans="1:4" x14ac:dyDescent="0.25">
      <c r="A61">
        <v>60</v>
      </c>
      <c r="B61" t="s">
        <v>862</v>
      </c>
      <c r="C61" s="179">
        <v>113.2866087095136</v>
      </c>
      <c r="D61" s="179">
        <v>67.676131058795008</v>
      </c>
    </row>
    <row r="62" spans="1:4" x14ac:dyDescent="0.25">
      <c r="A62">
        <v>61</v>
      </c>
      <c r="B62" t="s">
        <v>439</v>
      </c>
      <c r="C62" s="179">
        <v>76.987679</v>
      </c>
      <c r="D62" s="179">
        <v>46.023934703084954</v>
      </c>
    </row>
    <row r="63" spans="1:4" x14ac:dyDescent="0.25">
      <c r="A63">
        <v>63</v>
      </c>
      <c r="B63" t="s">
        <v>863</v>
      </c>
      <c r="C63" s="179">
        <v>833.48430823000001</v>
      </c>
      <c r="D63" s="179">
        <v>133.01913286516626</v>
      </c>
    </row>
    <row r="64" spans="1:4" x14ac:dyDescent="0.25">
      <c r="A64">
        <v>64</v>
      </c>
      <c r="B64" t="s">
        <v>440</v>
      </c>
      <c r="C64" s="179">
        <v>6.6934241927171847</v>
      </c>
      <c r="D64" s="179">
        <v>3.8472298923663288</v>
      </c>
    </row>
    <row r="65" spans="1:4" x14ac:dyDescent="0.25">
      <c r="A65">
        <v>65</v>
      </c>
      <c r="B65" t="s">
        <v>441</v>
      </c>
      <c r="C65" s="179">
        <v>68.315519406844331</v>
      </c>
      <c r="D65" s="179">
        <v>34.839879096826024</v>
      </c>
    </row>
    <row r="66" spans="1:4" x14ac:dyDescent="0.25">
      <c r="A66">
        <v>66</v>
      </c>
      <c r="B66" t="s">
        <v>864</v>
      </c>
      <c r="C66" s="179">
        <v>74.972588627647653</v>
      </c>
      <c r="D66" s="179">
        <v>38.567261420698124</v>
      </c>
    </row>
    <row r="67" spans="1:4" x14ac:dyDescent="0.25">
      <c r="A67">
        <v>67</v>
      </c>
      <c r="B67" t="s">
        <v>545</v>
      </c>
      <c r="C67" s="179">
        <v>20.452486799999996</v>
      </c>
      <c r="D67" s="179">
        <v>13.9067597</v>
      </c>
    </row>
    <row r="68" spans="1:4" x14ac:dyDescent="0.25">
      <c r="A68">
        <v>69</v>
      </c>
      <c r="B68" t="s">
        <v>865</v>
      </c>
      <c r="C68" s="179">
        <v>33.210542740000001</v>
      </c>
      <c r="D68" s="179">
        <v>24.444091246548421</v>
      </c>
    </row>
    <row r="69" spans="1:4" x14ac:dyDescent="0.25">
      <c r="A69">
        <v>70</v>
      </c>
      <c r="B69" t="s">
        <v>443</v>
      </c>
      <c r="C69" s="179">
        <v>37.112032710000008</v>
      </c>
      <c r="D69" s="179">
        <v>25.308843343907682</v>
      </c>
    </row>
    <row r="70" spans="1:4" x14ac:dyDescent="0.25">
      <c r="A70">
        <v>71</v>
      </c>
      <c r="B70" t="s">
        <v>444</v>
      </c>
      <c r="C70" s="179">
        <v>13.575302900000001</v>
      </c>
      <c r="D70" s="179">
        <v>8.3901334232627391</v>
      </c>
    </row>
    <row r="71" spans="1:4" x14ac:dyDescent="0.25">
      <c r="A71">
        <v>72</v>
      </c>
      <c r="B71" t="s">
        <v>445</v>
      </c>
      <c r="C71" s="179">
        <v>30.9082434</v>
      </c>
      <c r="D71" s="179">
        <v>18.833436981359799</v>
      </c>
    </row>
    <row r="72" spans="1:4" x14ac:dyDescent="0.25">
      <c r="A72">
        <v>73</v>
      </c>
      <c r="B72" t="s">
        <v>187</v>
      </c>
      <c r="C72" s="179">
        <v>42.342146999999997</v>
      </c>
      <c r="D72" s="179">
        <v>8.9315868900000002</v>
      </c>
    </row>
    <row r="73" spans="1:4" x14ac:dyDescent="0.25">
      <c r="A73">
        <v>74</v>
      </c>
      <c r="B73" t="s">
        <v>188</v>
      </c>
      <c r="C73" s="179">
        <v>6.3480340100000001</v>
      </c>
      <c r="D73" s="179">
        <v>4.1348034</v>
      </c>
    </row>
    <row r="74" spans="1:4" x14ac:dyDescent="0.25">
      <c r="A74">
        <v>75</v>
      </c>
      <c r="B74" t="s">
        <v>866</v>
      </c>
      <c r="C74" s="179">
        <v>11.555074339999999</v>
      </c>
      <c r="D74" s="179">
        <v>7.6105707003247849</v>
      </c>
    </row>
    <row r="75" spans="1:4" x14ac:dyDescent="0.25">
      <c r="A75">
        <v>76</v>
      </c>
      <c r="B75" t="s">
        <v>446</v>
      </c>
      <c r="C75" s="179">
        <v>18.765999999999998</v>
      </c>
      <c r="D75" s="179">
        <v>9.5692165956371529</v>
      </c>
    </row>
    <row r="76" spans="1:4" x14ac:dyDescent="0.25">
      <c r="A76">
        <v>77</v>
      </c>
      <c r="B76" t="s">
        <v>447</v>
      </c>
      <c r="C76" s="179">
        <v>14.403624000000001</v>
      </c>
      <c r="D76" s="179">
        <v>9.3403624000000001</v>
      </c>
    </row>
    <row r="77" spans="1:4" x14ac:dyDescent="0.25">
      <c r="A77">
        <v>78</v>
      </c>
      <c r="B77" t="s">
        <v>192</v>
      </c>
      <c r="C77" s="179">
        <v>0.23649194000000004</v>
      </c>
      <c r="D77" s="179">
        <v>0.12274109</v>
      </c>
    </row>
    <row r="78" spans="1:4" x14ac:dyDescent="0.25">
      <c r="A78">
        <v>79</v>
      </c>
      <c r="B78" t="s">
        <v>448</v>
      </c>
      <c r="C78" s="179">
        <v>127.387597</v>
      </c>
      <c r="D78" s="179">
        <v>47.894925682901984</v>
      </c>
    </row>
    <row r="79" spans="1:4" x14ac:dyDescent="0.25">
      <c r="A79">
        <v>80</v>
      </c>
      <c r="B79" t="s">
        <v>867</v>
      </c>
      <c r="C79" s="179">
        <v>29.49</v>
      </c>
      <c r="D79" s="179">
        <v>16.171085118458048</v>
      </c>
    </row>
    <row r="80" spans="1:4" x14ac:dyDescent="0.25">
      <c r="A80">
        <v>82</v>
      </c>
      <c r="B80" t="s">
        <v>195</v>
      </c>
      <c r="C80" s="179">
        <v>0.59999800000000003</v>
      </c>
      <c r="D80" s="179">
        <v>0.40656316012701033</v>
      </c>
    </row>
    <row r="81" spans="1:4" x14ac:dyDescent="0.25">
      <c r="A81">
        <v>83</v>
      </c>
      <c r="B81" t="s">
        <v>196</v>
      </c>
      <c r="C81" s="179">
        <v>0.91529395999999996</v>
      </c>
      <c r="D81" s="179">
        <v>0.59152939999999998</v>
      </c>
    </row>
    <row r="82" spans="1:4" x14ac:dyDescent="0.25">
      <c r="A82">
        <v>84</v>
      </c>
      <c r="B82" t="s">
        <v>197</v>
      </c>
      <c r="C82" s="179">
        <v>13.509</v>
      </c>
      <c r="D82" s="179">
        <v>6.8020848999999997</v>
      </c>
    </row>
    <row r="83" spans="1:4" x14ac:dyDescent="0.25">
      <c r="A83">
        <v>87</v>
      </c>
      <c r="B83" t="s">
        <v>449</v>
      </c>
      <c r="C83" s="179">
        <v>49.200029999999998</v>
      </c>
      <c r="D83" s="179">
        <v>30.074674726255278</v>
      </c>
    </row>
    <row r="84" spans="1:4" x14ac:dyDescent="0.25">
      <c r="A84">
        <v>90</v>
      </c>
      <c r="B84" t="s">
        <v>200</v>
      </c>
      <c r="C84" s="179">
        <v>13.44</v>
      </c>
      <c r="D84" s="179">
        <v>8.3128017700000001</v>
      </c>
    </row>
    <row r="85" spans="1:4" x14ac:dyDescent="0.25">
      <c r="A85">
        <v>91</v>
      </c>
      <c r="B85" t="s">
        <v>201</v>
      </c>
      <c r="C85" s="179">
        <v>11.515539</v>
      </c>
      <c r="D85" s="179">
        <v>6.0619396200000004</v>
      </c>
    </row>
    <row r="86" spans="1:4" x14ac:dyDescent="0.25">
      <c r="A86">
        <v>92</v>
      </c>
      <c r="B86" t="s">
        <v>202</v>
      </c>
      <c r="C86" s="179">
        <v>32.350491589999997</v>
      </c>
      <c r="D86" s="179">
        <v>19.364582998007009</v>
      </c>
    </row>
    <row r="87" spans="1:4" x14ac:dyDescent="0.25">
      <c r="A87">
        <v>93</v>
      </c>
      <c r="B87" t="s">
        <v>868</v>
      </c>
      <c r="C87" s="179">
        <v>17.368876660000002</v>
      </c>
      <c r="D87" s="179">
        <v>10.494652104097996</v>
      </c>
    </row>
    <row r="88" spans="1:4" x14ac:dyDescent="0.25">
      <c r="A88">
        <v>94</v>
      </c>
      <c r="B88" t="s">
        <v>204</v>
      </c>
      <c r="C88" s="179">
        <v>5.79</v>
      </c>
      <c r="D88" s="179">
        <v>3.7789999999999999</v>
      </c>
    </row>
    <row r="89" spans="1:4" x14ac:dyDescent="0.25">
      <c r="A89">
        <v>95</v>
      </c>
      <c r="B89" t="s">
        <v>205</v>
      </c>
      <c r="C89" s="179">
        <v>7.7038899000000001</v>
      </c>
      <c r="D89" s="179">
        <v>4.6614195877737306</v>
      </c>
    </row>
    <row r="90" spans="1:4" x14ac:dyDescent="0.25">
      <c r="A90">
        <v>98</v>
      </c>
      <c r="B90" t="s">
        <v>206</v>
      </c>
      <c r="C90" s="179">
        <v>3.4793841399999996</v>
      </c>
      <c r="D90" s="179">
        <v>2.1690228876825373</v>
      </c>
    </row>
    <row r="91" spans="1:4" x14ac:dyDescent="0.25">
      <c r="A91">
        <v>99</v>
      </c>
      <c r="B91" t="s">
        <v>617</v>
      </c>
      <c r="C91" s="179">
        <v>44.814982869896731</v>
      </c>
      <c r="D91" s="179">
        <v>27.810833932024416</v>
      </c>
    </row>
    <row r="92" spans="1:4" x14ac:dyDescent="0.25">
      <c r="A92">
        <v>100</v>
      </c>
      <c r="B92" t="s">
        <v>618</v>
      </c>
      <c r="C92" s="179">
        <v>79.619</v>
      </c>
      <c r="D92" s="179">
        <v>32.594663350000005</v>
      </c>
    </row>
    <row r="93" spans="1:4" x14ac:dyDescent="0.25">
      <c r="A93">
        <v>102</v>
      </c>
      <c r="B93" t="s">
        <v>619</v>
      </c>
      <c r="C93" s="179">
        <v>19.289472025841349</v>
      </c>
      <c r="D93" s="179">
        <v>9.8428351117169193</v>
      </c>
    </row>
    <row r="94" spans="1:4" x14ac:dyDescent="0.25">
      <c r="A94">
        <v>103</v>
      </c>
      <c r="B94" t="s">
        <v>620</v>
      </c>
      <c r="C94" s="179">
        <v>6.6911519700000008</v>
      </c>
      <c r="D94" s="179">
        <v>4.047866284814984</v>
      </c>
    </row>
    <row r="95" spans="1:4" x14ac:dyDescent="0.25">
      <c r="A95">
        <v>105</v>
      </c>
      <c r="B95" t="s">
        <v>213</v>
      </c>
      <c r="C95" s="179">
        <v>101.45959348315901</v>
      </c>
      <c r="D95" s="179">
        <v>60.674831639428753</v>
      </c>
    </row>
    <row r="96" spans="1:4" x14ac:dyDescent="0.25">
      <c r="A96">
        <v>106</v>
      </c>
      <c r="B96" t="s">
        <v>450</v>
      </c>
      <c r="C96" s="179">
        <v>74.496259909999992</v>
      </c>
      <c r="D96" s="179">
        <v>35.114636876267127</v>
      </c>
    </row>
    <row r="97" spans="1:4" x14ac:dyDescent="0.25">
      <c r="A97">
        <v>107</v>
      </c>
      <c r="B97" t="s">
        <v>215</v>
      </c>
      <c r="C97" s="179">
        <v>60.490727</v>
      </c>
      <c r="D97" s="179">
        <v>28.428484637478753</v>
      </c>
    </row>
    <row r="98" spans="1:4" x14ac:dyDescent="0.25">
      <c r="A98">
        <v>108</v>
      </c>
      <c r="B98" t="s">
        <v>216</v>
      </c>
      <c r="C98" s="179">
        <v>34.261557301033733</v>
      </c>
      <c r="D98" s="179">
        <v>18.2451322037812</v>
      </c>
    </row>
    <row r="99" spans="1:4" x14ac:dyDescent="0.25">
      <c r="A99">
        <v>110</v>
      </c>
      <c r="B99" t="s">
        <v>217</v>
      </c>
      <c r="C99" s="179">
        <v>5.25112237</v>
      </c>
      <c r="D99" s="179">
        <v>2.5448701138100596</v>
      </c>
    </row>
    <row r="100" spans="1:4" x14ac:dyDescent="0.25">
      <c r="A100">
        <v>112</v>
      </c>
      <c r="B100" t="s">
        <v>869</v>
      </c>
      <c r="C100" s="179">
        <v>13.689764940000002</v>
      </c>
      <c r="D100" s="179">
        <v>8.0525900999999998</v>
      </c>
    </row>
    <row r="101" spans="1:4" x14ac:dyDescent="0.25">
      <c r="A101">
        <v>113</v>
      </c>
      <c r="B101" t="s">
        <v>220</v>
      </c>
      <c r="C101" s="179">
        <v>35.848818250000001</v>
      </c>
      <c r="D101" s="179">
        <v>16.570668308917654</v>
      </c>
    </row>
    <row r="102" spans="1:4" x14ac:dyDescent="0.25">
      <c r="A102">
        <v>114</v>
      </c>
      <c r="B102" t="s">
        <v>221</v>
      </c>
      <c r="C102" s="179">
        <v>30.55</v>
      </c>
      <c r="D102" s="179">
        <v>16.261441366969684</v>
      </c>
    </row>
    <row r="103" spans="1:4" x14ac:dyDescent="0.25">
      <c r="A103">
        <v>117</v>
      </c>
      <c r="B103" t="s">
        <v>222</v>
      </c>
      <c r="C103" s="179">
        <v>44.2</v>
      </c>
      <c r="D103" s="179">
        <v>19.051586831376582</v>
      </c>
    </row>
    <row r="104" spans="1:4" x14ac:dyDescent="0.25">
      <c r="A104">
        <v>118</v>
      </c>
      <c r="B104" t="s">
        <v>451</v>
      </c>
      <c r="C104" s="179">
        <v>20.623934500000001</v>
      </c>
      <c r="D104" s="179">
        <v>9.20443827270398</v>
      </c>
    </row>
    <row r="105" spans="1:4" x14ac:dyDescent="0.25">
      <c r="A105">
        <v>122</v>
      </c>
      <c r="B105" t="s">
        <v>224</v>
      </c>
      <c r="C105" s="179">
        <v>10.804670529999999</v>
      </c>
      <c r="D105" s="179">
        <v>5.6829874027861829</v>
      </c>
    </row>
    <row r="106" spans="1:4" x14ac:dyDescent="0.25">
      <c r="A106">
        <v>123</v>
      </c>
      <c r="B106" t="s">
        <v>452</v>
      </c>
      <c r="C106" s="179">
        <v>5.2981783351269112</v>
      </c>
      <c r="D106" s="179">
        <v>2.66174875892025</v>
      </c>
    </row>
    <row r="107" spans="1:4" x14ac:dyDescent="0.25">
      <c r="A107">
        <v>124</v>
      </c>
      <c r="B107" t="s">
        <v>226</v>
      </c>
      <c r="C107" s="179">
        <v>53.802655526795398</v>
      </c>
      <c r="D107" s="179">
        <v>19.787769011111116</v>
      </c>
    </row>
    <row r="108" spans="1:4" x14ac:dyDescent="0.25">
      <c r="A108">
        <v>126</v>
      </c>
      <c r="B108" t="s">
        <v>228</v>
      </c>
      <c r="C108" s="179">
        <v>84.483697482513705</v>
      </c>
      <c r="D108" s="179">
        <v>41.321328869614568</v>
      </c>
    </row>
    <row r="109" spans="1:4" x14ac:dyDescent="0.25">
      <c r="A109">
        <v>127</v>
      </c>
      <c r="B109" t="s">
        <v>229</v>
      </c>
      <c r="C109" s="179">
        <v>71.256072895402298</v>
      </c>
      <c r="D109" s="179">
        <v>30.162416469071687</v>
      </c>
    </row>
    <row r="110" spans="1:4" x14ac:dyDescent="0.25">
      <c r="A110">
        <v>130</v>
      </c>
      <c r="B110" t="s">
        <v>870</v>
      </c>
      <c r="C110" s="179">
        <v>91.744119611852625</v>
      </c>
      <c r="D110" s="179">
        <v>35.337452900000002</v>
      </c>
    </row>
    <row r="111" spans="1:4" x14ac:dyDescent="0.25">
      <c r="A111">
        <v>132</v>
      </c>
      <c r="B111" t="s">
        <v>234</v>
      </c>
      <c r="C111" s="179">
        <v>109.16800000000001</v>
      </c>
      <c r="D111" s="179">
        <v>30.822998788210938</v>
      </c>
    </row>
    <row r="112" spans="1:4" x14ac:dyDescent="0.25">
      <c r="A112">
        <v>136</v>
      </c>
      <c r="B112" t="s">
        <v>236</v>
      </c>
      <c r="C112" s="179">
        <v>6.8017123840406315</v>
      </c>
      <c r="D112" s="179">
        <v>3.240361733324411</v>
      </c>
    </row>
    <row r="113" spans="1:4" x14ac:dyDescent="0.25">
      <c r="A113">
        <v>138</v>
      </c>
      <c r="B113" t="s">
        <v>237</v>
      </c>
      <c r="C113" s="179">
        <v>8.9576498525713752</v>
      </c>
      <c r="D113" s="179">
        <v>3.8439293947884883</v>
      </c>
    </row>
    <row r="114" spans="1:4" x14ac:dyDescent="0.25">
      <c r="A114">
        <v>141</v>
      </c>
      <c r="B114" t="s">
        <v>240</v>
      </c>
      <c r="C114" s="179">
        <v>11.624580460102246</v>
      </c>
      <c r="D114" s="179">
        <v>3.657663702568632</v>
      </c>
    </row>
    <row r="115" spans="1:4" x14ac:dyDescent="0.25">
      <c r="A115">
        <v>143</v>
      </c>
      <c r="B115" t="s">
        <v>242</v>
      </c>
      <c r="C115" s="179">
        <v>80.538178475328564</v>
      </c>
      <c r="D115" s="179">
        <v>32.911786899696033</v>
      </c>
    </row>
    <row r="116" spans="1:4" x14ac:dyDescent="0.25">
      <c r="A116">
        <v>144</v>
      </c>
      <c r="B116" t="s">
        <v>611</v>
      </c>
      <c r="C116" s="179">
        <v>55.3</v>
      </c>
      <c r="D116" s="179">
        <v>27.917406926400218</v>
      </c>
    </row>
    <row r="117" spans="1:4" x14ac:dyDescent="0.25">
      <c r="A117">
        <v>147</v>
      </c>
      <c r="B117" t="s">
        <v>453</v>
      </c>
      <c r="C117" s="179">
        <v>174.29999999035445</v>
      </c>
      <c r="D117" s="179">
        <v>47.399312119509887</v>
      </c>
    </row>
    <row r="118" spans="1:4" x14ac:dyDescent="0.25">
      <c r="A118">
        <v>148</v>
      </c>
      <c r="B118" t="s">
        <v>621</v>
      </c>
      <c r="C118" s="179">
        <v>27.623241659999998</v>
      </c>
      <c r="D118" s="179">
        <v>12.303581604725615</v>
      </c>
    </row>
    <row r="119" spans="1:4" x14ac:dyDescent="0.25">
      <c r="A119">
        <v>149</v>
      </c>
      <c r="B119" t="s">
        <v>248</v>
      </c>
      <c r="C119" s="179">
        <v>44.772268090000004</v>
      </c>
      <c r="D119" s="179">
        <v>20.017084824673219</v>
      </c>
    </row>
    <row r="120" spans="1:4" x14ac:dyDescent="0.25">
      <c r="A120">
        <v>150</v>
      </c>
      <c r="B120" t="s">
        <v>249</v>
      </c>
      <c r="C120" s="179">
        <v>47.407337769999998</v>
      </c>
      <c r="D120" s="179">
        <v>18.393984719999999</v>
      </c>
    </row>
    <row r="121" spans="1:4" x14ac:dyDescent="0.25">
      <c r="A121">
        <v>156</v>
      </c>
      <c r="B121" t="s">
        <v>454</v>
      </c>
      <c r="C121" s="179">
        <v>16.899026840000001</v>
      </c>
      <c r="D121" s="179">
        <v>3.4436596699999997</v>
      </c>
    </row>
    <row r="122" spans="1:4" x14ac:dyDescent="0.25">
      <c r="A122">
        <v>157</v>
      </c>
      <c r="B122" t="s">
        <v>455</v>
      </c>
      <c r="C122" s="179">
        <v>152.16432925999999</v>
      </c>
      <c r="D122" s="179">
        <v>27.958105800000002</v>
      </c>
    </row>
    <row r="123" spans="1:4" x14ac:dyDescent="0.25">
      <c r="A123">
        <v>158</v>
      </c>
      <c r="B123" t="s">
        <v>456</v>
      </c>
      <c r="C123" s="179">
        <v>13.185</v>
      </c>
      <c r="D123" s="179">
        <v>6.1621331177136254</v>
      </c>
    </row>
    <row r="124" spans="1:4" x14ac:dyDescent="0.25">
      <c r="A124">
        <v>159</v>
      </c>
      <c r="B124" t="s">
        <v>255</v>
      </c>
      <c r="C124" s="179">
        <v>4.4962506700000002</v>
      </c>
      <c r="D124" s="179">
        <v>2.0327467500000003</v>
      </c>
    </row>
    <row r="125" spans="1:4" x14ac:dyDescent="0.25">
      <c r="A125">
        <v>160</v>
      </c>
      <c r="B125" t="s">
        <v>256</v>
      </c>
      <c r="C125" s="179">
        <v>1.0850000099999999</v>
      </c>
      <c r="D125" s="179">
        <v>0.50184325000000007</v>
      </c>
    </row>
    <row r="126" spans="1:4" x14ac:dyDescent="0.25">
      <c r="A126">
        <v>161</v>
      </c>
      <c r="B126" t="s">
        <v>258</v>
      </c>
      <c r="C126" s="179">
        <v>4.2249999999999996</v>
      </c>
      <c r="D126" s="179">
        <v>1.7328306715321253</v>
      </c>
    </row>
    <row r="127" spans="1:4" x14ac:dyDescent="0.25">
      <c r="A127">
        <v>162</v>
      </c>
      <c r="B127" t="s">
        <v>537</v>
      </c>
      <c r="C127" s="179">
        <v>1.895</v>
      </c>
      <c r="D127" s="179">
        <v>0.64760788552783777</v>
      </c>
    </row>
    <row r="128" spans="1:4" x14ac:dyDescent="0.25">
      <c r="A128">
        <v>163</v>
      </c>
      <c r="B128" t="s">
        <v>590</v>
      </c>
      <c r="C128" s="179">
        <v>15.643083788803336</v>
      </c>
      <c r="D128" s="179">
        <v>7.8541202500327874</v>
      </c>
    </row>
    <row r="129" spans="1:4" x14ac:dyDescent="0.25">
      <c r="A129">
        <v>165</v>
      </c>
      <c r="B129" t="s">
        <v>262</v>
      </c>
      <c r="C129" s="179">
        <v>5.8293460566730131</v>
      </c>
      <c r="D129" s="179">
        <v>1.9016599726277259</v>
      </c>
    </row>
    <row r="130" spans="1:4" x14ac:dyDescent="0.25">
      <c r="A130">
        <v>166</v>
      </c>
      <c r="B130" t="s">
        <v>457</v>
      </c>
      <c r="C130" s="179">
        <v>60.664336778989281</v>
      </c>
      <c r="D130" s="179">
        <v>16.521081550000002</v>
      </c>
    </row>
    <row r="131" spans="1:4" x14ac:dyDescent="0.25">
      <c r="A131">
        <v>167</v>
      </c>
      <c r="B131" t="s">
        <v>458</v>
      </c>
      <c r="C131" s="179">
        <v>144.14999499999999</v>
      </c>
      <c r="D131" s="179">
        <v>19.991594719999998</v>
      </c>
    </row>
    <row r="132" spans="1:4" x14ac:dyDescent="0.25">
      <c r="A132">
        <v>168</v>
      </c>
      <c r="B132" t="s">
        <v>594</v>
      </c>
      <c r="C132" s="179">
        <v>32.762247473545422</v>
      </c>
      <c r="D132" s="179">
        <v>13.795686812517619</v>
      </c>
    </row>
    <row r="133" spans="1:4" x14ac:dyDescent="0.25">
      <c r="A133">
        <v>170</v>
      </c>
      <c r="B133" t="s">
        <v>871</v>
      </c>
      <c r="C133" s="179">
        <v>79.870301374210328</v>
      </c>
      <c r="D133" s="179">
        <v>0</v>
      </c>
    </row>
    <row r="134" spans="1:4" x14ac:dyDescent="0.25">
      <c r="A134">
        <v>177</v>
      </c>
      <c r="B134" t="s">
        <v>459</v>
      </c>
      <c r="C134" s="179">
        <v>1.2353091924581725</v>
      </c>
      <c r="D134" s="179">
        <v>0.16550100000000001</v>
      </c>
    </row>
    <row r="135" spans="1:4" x14ac:dyDescent="0.25">
      <c r="A135">
        <v>181</v>
      </c>
      <c r="B135" t="s">
        <v>872</v>
      </c>
      <c r="C135" s="179">
        <v>644.55750624999996</v>
      </c>
      <c r="D135" s="179">
        <v>7.3087943200000005</v>
      </c>
    </row>
    <row r="136" spans="1:4" x14ac:dyDescent="0.25">
      <c r="A136">
        <v>182</v>
      </c>
      <c r="B136" t="s">
        <v>460</v>
      </c>
      <c r="C136" s="179">
        <v>31.95</v>
      </c>
      <c r="D136" s="179">
        <v>9.5331233299884932</v>
      </c>
    </row>
    <row r="137" spans="1:4" x14ac:dyDescent="0.25">
      <c r="A137">
        <v>183</v>
      </c>
      <c r="B137" t="s">
        <v>273</v>
      </c>
      <c r="C137" s="179">
        <v>5.7549999999999999</v>
      </c>
      <c r="D137" s="179">
        <v>1.8748703500000001</v>
      </c>
    </row>
    <row r="138" spans="1:4" x14ac:dyDescent="0.25">
      <c r="A138">
        <v>189</v>
      </c>
      <c r="B138" t="s">
        <v>276</v>
      </c>
      <c r="C138" s="179">
        <v>16.1175161</v>
      </c>
      <c r="D138" s="179">
        <v>0</v>
      </c>
    </row>
    <row r="139" spans="1:4" x14ac:dyDescent="0.25">
      <c r="A139">
        <v>191</v>
      </c>
      <c r="B139" t="s">
        <v>278</v>
      </c>
      <c r="C139" s="179">
        <v>5.47399828</v>
      </c>
      <c r="D139" s="179">
        <v>0.43250137</v>
      </c>
    </row>
    <row r="140" spans="1:4" x14ac:dyDescent="0.25">
      <c r="A140">
        <v>197</v>
      </c>
      <c r="B140" t="s">
        <v>284</v>
      </c>
      <c r="C140" s="179">
        <v>15.915494425587299</v>
      </c>
      <c r="D140" s="179">
        <v>1.61789177</v>
      </c>
    </row>
    <row r="141" spans="1:4" x14ac:dyDescent="0.25">
      <c r="A141">
        <v>199</v>
      </c>
      <c r="B141" t="s">
        <v>873</v>
      </c>
      <c r="C141" s="179">
        <v>15.49810134</v>
      </c>
      <c r="D141" s="179">
        <v>2.7015962500000001</v>
      </c>
    </row>
    <row r="142" spans="1:4" x14ac:dyDescent="0.25">
      <c r="A142">
        <v>203</v>
      </c>
      <c r="B142" t="s">
        <v>290</v>
      </c>
      <c r="C142" s="179">
        <v>36.869918262210845</v>
      </c>
      <c r="D142" s="179">
        <v>8.8201819229707397</v>
      </c>
    </row>
    <row r="143" spans="1:4" x14ac:dyDescent="0.25">
      <c r="A143">
        <v>205</v>
      </c>
      <c r="B143" t="s">
        <v>538</v>
      </c>
      <c r="C143" s="179">
        <v>116.50403588</v>
      </c>
      <c r="D143" s="179">
        <v>20.697692449999998</v>
      </c>
    </row>
    <row r="144" spans="1:4" x14ac:dyDescent="0.25">
      <c r="A144">
        <v>206</v>
      </c>
      <c r="B144" t="s">
        <v>610</v>
      </c>
      <c r="C144" s="179">
        <v>42.137968812774183</v>
      </c>
      <c r="D144" s="179">
        <v>11.014626020000001</v>
      </c>
    </row>
    <row r="145" spans="1:4" x14ac:dyDescent="0.25">
      <c r="A145">
        <v>207</v>
      </c>
      <c r="B145" t="s">
        <v>874</v>
      </c>
      <c r="C145" s="179">
        <v>47.937253780000006</v>
      </c>
      <c r="D145" s="179">
        <v>6.5580596900000003</v>
      </c>
    </row>
    <row r="146" spans="1:4" x14ac:dyDescent="0.25">
      <c r="A146">
        <v>208</v>
      </c>
      <c r="B146" t="s">
        <v>622</v>
      </c>
      <c r="C146" s="179">
        <v>9.3907854715341976</v>
      </c>
      <c r="D146" s="179">
        <v>1.3728448000000002</v>
      </c>
    </row>
    <row r="147" spans="1:4" x14ac:dyDescent="0.25">
      <c r="A147">
        <v>210</v>
      </c>
      <c r="B147" t="s">
        <v>628</v>
      </c>
      <c r="C147" s="179">
        <v>138.21148331999999</v>
      </c>
      <c r="D147" s="179">
        <v>11.619520299999998</v>
      </c>
    </row>
    <row r="148" spans="1:4" x14ac:dyDescent="0.25">
      <c r="A148">
        <v>218</v>
      </c>
      <c r="B148" t="s">
        <v>461</v>
      </c>
      <c r="C148" s="179">
        <v>39.193814449571562</v>
      </c>
      <c r="D148" s="179">
        <v>4.3733823799999998</v>
      </c>
    </row>
    <row r="149" spans="1:4" x14ac:dyDescent="0.25">
      <c r="A149">
        <v>219</v>
      </c>
      <c r="B149" t="s">
        <v>306</v>
      </c>
      <c r="C149" s="179">
        <v>42.541848815051459</v>
      </c>
      <c r="D149" s="179">
        <v>0</v>
      </c>
    </row>
    <row r="150" spans="1:4" x14ac:dyDescent="0.25">
      <c r="A150">
        <v>223</v>
      </c>
      <c r="B150" t="s">
        <v>549</v>
      </c>
      <c r="C150" s="179">
        <v>4.3070910900000001</v>
      </c>
      <c r="D150" s="179">
        <v>0</v>
      </c>
    </row>
    <row r="151" spans="1:4" x14ac:dyDescent="0.25">
      <c r="A151">
        <v>225</v>
      </c>
      <c r="B151" t="s">
        <v>309</v>
      </c>
      <c r="C151" s="179">
        <v>1.23896115</v>
      </c>
      <c r="D151" s="179">
        <v>6.3280119999999995E-2</v>
      </c>
    </row>
    <row r="152" spans="1:4" x14ac:dyDescent="0.25">
      <c r="A152">
        <v>233</v>
      </c>
      <c r="B152" t="s">
        <v>609</v>
      </c>
      <c r="C152" s="179">
        <v>8.5764718668253987</v>
      </c>
      <c r="D152" s="179">
        <v>0.86090397000000007</v>
      </c>
    </row>
    <row r="153" spans="1:4" x14ac:dyDescent="0.25">
      <c r="A153">
        <v>250</v>
      </c>
      <c r="B153" t="s">
        <v>605</v>
      </c>
      <c r="C153" s="179">
        <v>44.844021179999999</v>
      </c>
      <c r="D153" s="179">
        <v>0</v>
      </c>
    </row>
    <row r="154" spans="1:4" x14ac:dyDescent="0.25">
      <c r="A154">
        <v>252</v>
      </c>
      <c r="B154" t="s">
        <v>608</v>
      </c>
      <c r="C154" s="179">
        <v>7.9176147688433174</v>
      </c>
      <c r="D154" s="179">
        <v>0.41497121000000003</v>
      </c>
    </row>
    <row r="156" spans="1:4" x14ac:dyDescent="0.25">
      <c r="A156" t="s">
        <v>842</v>
      </c>
      <c r="B156" t="s">
        <v>843</v>
      </c>
      <c r="C156" s="179" t="s">
        <v>844</v>
      </c>
      <c r="D156" s="179" t="s">
        <v>845</v>
      </c>
    </row>
    <row r="157" spans="1:4" x14ac:dyDescent="0.25">
      <c r="A157">
        <v>62</v>
      </c>
      <c r="B157" t="s">
        <v>463</v>
      </c>
      <c r="C157" s="179">
        <v>614.85857412000007</v>
      </c>
      <c r="D157" s="179">
        <v>106.65519290999998</v>
      </c>
    </row>
    <row r="158" spans="1:4" x14ac:dyDescent="0.25">
      <c r="A158">
        <v>68</v>
      </c>
      <c r="B158" t="s">
        <v>535</v>
      </c>
      <c r="C158" s="179">
        <v>72.751923750000003</v>
      </c>
      <c r="D158" s="179">
        <v>8.6753723100000002</v>
      </c>
    </row>
    <row r="159" spans="1:4" x14ac:dyDescent="0.25">
      <c r="A159">
        <v>101</v>
      </c>
      <c r="B159" t="s">
        <v>209</v>
      </c>
      <c r="C159" s="179">
        <v>26.112500780000001</v>
      </c>
      <c r="D159" s="179">
        <v>10.31146418</v>
      </c>
    </row>
    <row r="160" spans="1:4" x14ac:dyDescent="0.25">
      <c r="A160">
        <v>104</v>
      </c>
      <c r="B160" t="s">
        <v>464</v>
      </c>
      <c r="C160" s="179">
        <v>153.72241873000002</v>
      </c>
      <c r="D160" s="179">
        <v>80.365020950000002</v>
      </c>
    </row>
    <row r="161" spans="1:4" x14ac:dyDescent="0.25">
      <c r="A161">
        <v>111</v>
      </c>
      <c r="B161" t="s">
        <v>218</v>
      </c>
      <c r="C161" s="179">
        <v>31.463999999999999</v>
      </c>
      <c r="D161" s="179">
        <v>6.6836217400000004</v>
      </c>
    </row>
    <row r="162" spans="1:4" x14ac:dyDescent="0.25">
      <c r="A162">
        <v>128</v>
      </c>
      <c r="B162" t="s">
        <v>230</v>
      </c>
      <c r="C162" s="179">
        <v>58.717459570000003</v>
      </c>
      <c r="D162" s="179">
        <v>26.791831160000008</v>
      </c>
    </row>
    <row r="163" spans="1:4" x14ac:dyDescent="0.25">
      <c r="A163">
        <v>139</v>
      </c>
      <c r="B163" t="s">
        <v>238</v>
      </c>
      <c r="C163" s="179">
        <v>12.92486143</v>
      </c>
      <c r="D163" s="179">
        <v>3.2634260399999997</v>
      </c>
    </row>
    <row r="164" spans="1:4" x14ac:dyDescent="0.25">
      <c r="A164">
        <v>140</v>
      </c>
      <c r="B164" t="s">
        <v>239</v>
      </c>
      <c r="C164" s="179">
        <v>13.355853409999998</v>
      </c>
      <c r="D164" s="179">
        <v>1.4575797500000001</v>
      </c>
    </row>
    <row r="165" spans="1:4" x14ac:dyDescent="0.25">
      <c r="A165">
        <v>142</v>
      </c>
      <c r="B165" t="s">
        <v>241</v>
      </c>
      <c r="C165" s="179">
        <v>34.626617380000006</v>
      </c>
      <c r="D165" s="179">
        <v>11.615666300000001</v>
      </c>
    </row>
    <row r="166" spans="1:4" x14ac:dyDescent="0.25">
      <c r="A166">
        <v>151</v>
      </c>
      <c r="B166" t="s">
        <v>465</v>
      </c>
      <c r="C166" s="179">
        <v>3.4251518541635599</v>
      </c>
      <c r="D166" s="179">
        <v>0.17584438999999999</v>
      </c>
    </row>
    <row r="167" spans="1:4" x14ac:dyDescent="0.25">
      <c r="A167">
        <v>152</v>
      </c>
      <c r="B167" t="s">
        <v>466</v>
      </c>
      <c r="C167" s="179">
        <v>60.690949850000003</v>
      </c>
      <c r="D167" s="179">
        <v>15.006634520000004</v>
      </c>
    </row>
    <row r="168" spans="1:4" x14ac:dyDescent="0.25">
      <c r="A168">
        <v>164</v>
      </c>
      <c r="B168" t="s">
        <v>536</v>
      </c>
      <c r="C168" s="179">
        <v>27.240929862142998</v>
      </c>
      <c r="D168" s="179">
        <v>0</v>
      </c>
    </row>
    <row r="169" spans="1:4" x14ac:dyDescent="0.25">
      <c r="A169">
        <v>185</v>
      </c>
      <c r="B169" t="s">
        <v>629</v>
      </c>
      <c r="C169" s="179">
        <v>8.1819950191969895</v>
      </c>
      <c r="D169" s="179">
        <v>0.43695309999999993</v>
      </c>
    </row>
    <row r="170" spans="1:4" x14ac:dyDescent="0.25">
      <c r="A170">
        <v>188</v>
      </c>
      <c r="B170" t="s">
        <v>275</v>
      </c>
      <c r="C170" s="179">
        <v>131.33876476999998</v>
      </c>
      <c r="D170" s="179">
        <v>12.396299650000003</v>
      </c>
    </row>
    <row r="171" spans="1:4" x14ac:dyDescent="0.25">
      <c r="A171">
        <v>190</v>
      </c>
      <c r="B171" t="s">
        <v>277</v>
      </c>
      <c r="C171" s="179">
        <v>34.867833316127999</v>
      </c>
      <c r="D171" s="179">
        <v>2.5966583500000002</v>
      </c>
    </row>
    <row r="172" spans="1:4" x14ac:dyDescent="0.25">
      <c r="A172">
        <v>192</v>
      </c>
      <c r="B172" t="s">
        <v>279</v>
      </c>
      <c r="C172" s="179">
        <v>31.515374050000005</v>
      </c>
      <c r="D172" s="179">
        <v>4.8904774099999999</v>
      </c>
    </row>
    <row r="173" spans="1:4" x14ac:dyDescent="0.25">
      <c r="A173">
        <v>193</v>
      </c>
      <c r="B173" t="s">
        <v>280</v>
      </c>
      <c r="C173" s="179">
        <v>4.00650599</v>
      </c>
      <c r="D173" s="179">
        <v>0.41148625000000005</v>
      </c>
    </row>
    <row r="174" spans="1:4" x14ac:dyDescent="0.25">
      <c r="A174">
        <v>194</v>
      </c>
      <c r="B174" t="s">
        <v>281</v>
      </c>
      <c r="C174" s="179">
        <v>30</v>
      </c>
      <c r="D174" s="179">
        <v>1.3366325999999999</v>
      </c>
    </row>
    <row r="175" spans="1:4" x14ac:dyDescent="0.25">
      <c r="A175">
        <v>195</v>
      </c>
      <c r="B175" t="s">
        <v>467</v>
      </c>
      <c r="C175" s="179">
        <v>80.139275499999997</v>
      </c>
      <c r="D175" s="179">
        <v>11.632030840000001</v>
      </c>
    </row>
    <row r="176" spans="1:4" x14ac:dyDescent="0.25">
      <c r="A176">
        <v>198</v>
      </c>
      <c r="B176" t="s">
        <v>285</v>
      </c>
      <c r="C176" s="179">
        <v>6.5</v>
      </c>
      <c r="D176" s="179">
        <v>0</v>
      </c>
    </row>
    <row r="177" spans="1:4" x14ac:dyDescent="0.25">
      <c r="A177">
        <v>200</v>
      </c>
      <c r="B177" t="s">
        <v>612</v>
      </c>
      <c r="C177" s="179">
        <v>3.3632321456781189</v>
      </c>
      <c r="D177" s="179">
        <v>0</v>
      </c>
    </row>
    <row r="178" spans="1:4" x14ac:dyDescent="0.25">
      <c r="A178">
        <v>201</v>
      </c>
      <c r="B178" t="s">
        <v>468</v>
      </c>
      <c r="C178" s="179">
        <v>35.307664659999993</v>
      </c>
      <c r="D178" s="179">
        <v>7.0114928099999982</v>
      </c>
    </row>
    <row r="179" spans="1:4" x14ac:dyDescent="0.25">
      <c r="A179">
        <v>204</v>
      </c>
      <c r="B179" t="s">
        <v>291</v>
      </c>
      <c r="C179" s="179">
        <v>108.36033853999997</v>
      </c>
      <c r="D179" s="179">
        <v>12.059734140000003</v>
      </c>
    </row>
    <row r="180" spans="1:4" x14ac:dyDescent="0.25">
      <c r="A180">
        <v>209</v>
      </c>
      <c r="B180" t="s">
        <v>405</v>
      </c>
      <c r="C180" s="179">
        <v>24.179879890000002</v>
      </c>
      <c r="D180" s="179">
        <v>1.6967345099999998</v>
      </c>
    </row>
    <row r="181" spans="1:4" x14ac:dyDescent="0.25">
      <c r="A181">
        <v>211</v>
      </c>
      <c r="B181" t="s">
        <v>613</v>
      </c>
      <c r="C181" s="179">
        <v>95.190616292651796</v>
      </c>
      <c r="D181" s="179">
        <v>14.995342039999993</v>
      </c>
    </row>
    <row r="182" spans="1:4" x14ac:dyDescent="0.25">
      <c r="A182">
        <v>212</v>
      </c>
      <c r="B182" t="s">
        <v>299</v>
      </c>
      <c r="C182" s="179">
        <v>36.6955324409033</v>
      </c>
      <c r="D182" s="179">
        <v>3.1903907000000005</v>
      </c>
    </row>
    <row r="183" spans="1:4" x14ac:dyDescent="0.25">
      <c r="A183">
        <v>213</v>
      </c>
      <c r="B183" t="s">
        <v>623</v>
      </c>
      <c r="C183" s="179">
        <v>6.6621912899999973</v>
      </c>
      <c r="D183" s="179">
        <v>0.68427911999999991</v>
      </c>
    </row>
    <row r="184" spans="1:4" x14ac:dyDescent="0.25">
      <c r="A184">
        <v>214</v>
      </c>
      <c r="B184" t="s">
        <v>614</v>
      </c>
      <c r="C184" s="179">
        <v>79.498580017667393</v>
      </c>
      <c r="D184" s="179">
        <v>3.7121628099999993</v>
      </c>
    </row>
    <row r="185" spans="1:4" x14ac:dyDescent="0.25">
      <c r="A185">
        <v>215</v>
      </c>
      <c r="B185" t="s">
        <v>302</v>
      </c>
      <c r="C185" s="179">
        <v>23.428300834514065</v>
      </c>
      <c r="D185" s="179">
        <v>3.5357507400000001</v>
      </c>
    </row>
    <row r="186" spans="1:4" x14ac:dyDescent="0.25">
      <c r="A186">
        <v>222</v>
      </c>
      <c r="B186" t="s">
        <v>543</v>
      </c>
      <c r="C186" s="179">
        <v>369.90440778999999</v>
      </c>
      <c r="D186" s="179">
        <v>0</v>
      </c>
    </row>
    <row r="187" spans="1:4" x14ac:dyDescent="0.25">
      <c r="A187">
        <v>231</v>
      </c>
      <c r="B187" t="s">
        <v>315</v>
      </c>
      <c r="C187" s="179">
        <v>6.5451580200000006</v>
      </c>
      <c r="D187" s="179">
        <v>0.67221726000000004</v>
      </c>
    </row>
    <row r="188" spans="1:4" x14ac:dyDescent="0.25">
      <c r="A188">
        <v>242</v>
      </c>
      <c r="B188" t="s">
        <v>326</v>
      </c>
      <c r="C188" s="179">
        <v>14.41661682</v>
      </c>
      <c r="D188" s="179">
        <v>0</v>
      </c>
    </row>
    <row r="189" spans="1:4" x14ac:dyDescent="0.25">
      <c r="A189">
        <v>243</v>
      </c>
      <c r="B189" t="s">
        <v>327</v>
      </c>
      <c r="C189" s="179">
        <v>5.2216287786490598</v>
      </c>
      <c r="D189" s="179">
        <v>0</v>
      </c>
    </row>
    <row r="190" spans="1:4" x14ac:dyDescent="0.25">
      <c r="A190">
        <v>244</v>
      </c>
      <c r="B190" t="s">
        <v>328</v>
      </c>
      <c r="C190" s="179">
        <v>26.024188590000001</v>
      </c>
      <c r="D190" s="179">
        <v>2.6728015899999997</v>
      </c>
    </row>
    <row r="191" spans="1:4" x14ac:dyDescent="0.25">
      <c r="A191">
        <v>245</v>
      </c>
      <c r="B191" t="s">
        <v>546</v>
      </c>
      <c r="C191" s="179">
        <v>13.6</v>
      </c>
      <c r="D191" s="179">
        <v>0</v>
      </c>
    </row>
    <row r="192" spans="1:4" x14ac:dyDescent="0.25">
      <c r="A192">
        <v>248</v>
      </c>
      <c r="B192" t="s">
        <v>603</v>
      </c>
      <c r="C192" s="179">
        <v>28.781847599999999</v>
      </c>
      <c r="D192" s="179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showGridLines="0" workbookViewId="0"/>
  </sheetViews>
  <sheetFormatPr baseColWidth="10" defaultRowHeight="15" x14ac:dyDescent="0.25"/>
  <cols>
    <col min="1" max="1" width="12" customWidth="1"/>
    <col min="2" max="2" width="82.42578125" customWidth="1"/>
    <col min="3" max="4" width="12.85546875" customWidth="1"/>
  </cols>
  <sheetData>
    <row r="1" spans="1:4" ht="30" x14ac:dyDescent="0.25">
      <c r="C1" s="188" t="s">
        <v>877</v>
      </c>
      <c r="D1" s="188" t="s">
        <v>878</v>
      </c>
    </row>
    <row r="2" spans="1:4" x14ac:dyDescent="0.25">
      <c r="A2" t="s">
        <v>842</v>
      </c>
      <c r="B2" t="s">
        <v>843</v>
      </c>
      <c r="C2" s="179" t="s">
        <v>844</v>
      </c>
      <c r="D2" s="179" t="s">
        <v>845</v>
      </c>
    </row>
    <row r="3" spans="1:4" x14ac:dyDescent="0.25">
      <c r="A3">
        <v>1</v>
      </c>
      <c r="B3" t="s">
        <v>647</v>
      </c>
      <c r="C3" s="179">
        <v>1.046</v>
      </c>
      <c r="D3" s="179">
        <v>2.0920000000000001</v>
      </c>
    </row>
    <row r="4" spans="1:4" x14ac:dyDescent="0.25">
      <c r="A4">
        <v>2</v>
      </c>
      <c r="B4" t="s">
        <v>648</v>
      </c>
      <c r="C4" s="179">
        <v>21.655897280000001</v>
      </c>
      <c r="D4" s="179">
        <v>13.726152760000002</v>
      </c>
    </row>
    <row r="5" spans="1:4" x14ac:dyDescent="0.25">
      <c r="A5">
        <v>4</v>
      </c>
      <c r="B5" t="s">
        <v>649</v>
      </c>
      <c r="C5" s="179">
        <v>0.92059568999999997</v>
      </c>
      <c r="D5" s="179">
        <v>0</v>
      </c>
    </row>
    <row r="6" spans="1:4" x14ac:dyDescent="0.25">
      <c r="A6">
        <v>5</v>
      </c>
      <c r="B6" t="s">
        <v>650</v>
      </c>
      <c r="C6" s="179">
        <v>0</v>
      </c>
      <c r="D6" s="179">
        <v>0</v>
      </c>
    </row>
    <row r="7" spans="1:4" x14ac:dyDescent="0.25">
      <c r="A7">
        <v>6</v>
      </c>
      <c r="B7" t="s">
        <v>651</v>
      </c>
      <c r="C7" s="179">
        <v>20.986458149999997</v>
      </c>
      <c r="D7" s="179">
        <v>11.120162240000001</v>
      </c>
    </row>
    <row r="8" spans="1:4" x14ac:dyDescent="0.25">
      <c r="A8">
        <v>7</v>
      </c>
      <c r="B8" t="s">
        <v>652</v>
      </c>
      <c r="C8" s="179">
        <v>12.839684530000001</v>
      </c>
      <c r="D8" s="179">
        <v>14.60029741</v>
      </c>
    </row>
    <row r="9" spans="1:4" x14ac:dyDescent="0.25">
      <c r="A9">
        <v>9</v>
      </c>
      <c r="B9" t="s">
        <v>653</v>
      </c>
      <c r="C9" s="179">
        <v>0</v>
      </c>
      <c r="D9" s="179">
        <v>0</v>
      </c>
    </row>
    <row r="10" spans="1:4" x14ac:dyDescent="0.25">
      <c r="A10">
        <v>10</v>
      </c>
      <c r="B10" t="s">
        <v>654</v>
      </c>
      <c r="C10" s="179">
        <v>8.8985028900000014</v>
      </c>
      <c r="D10" s="179">
        <v>9.7967447199999995</v>
      </c>
    </row>
    <row r="11" spans="1:4" x14ac:dyDescent="0.25">
      <c r="A11">
        <v>11</v>
      </c>
      <c r="B11" t="s">
        <v>655</v>
      </c>
      <c r="C11" s="179">
        <v>0</v>
      </c>
      <c r="D11" s="179">
        <v>0</v>
      </c>
    </row>
    <row r="12" spans="1:4" x14ac:dyDescent="0.25">
      <c r="A12">
        <v>12</v>
      </c>
      <c r="B12" t="s">
        <v>656</v>
      </c>
      <c r="C12" s="179">
        <v>10.218988879999998</v>
      </c>
      <c r="D12" s="179">
        <v>81.246932409999999</v>
      </c>
    </row>
    <row r="13" spans="1:4" x14ac:dyDescent="0.25">
      <c r="A13">
        <v>13</v>
      </c>
      <c r="B13" t="s">
        <v>657</v>
      </c>
      <c r="C13" s="179">
        <v>2.230416</v>
      </c>
      <c r="D13" s="179">
        <v>2.4355280000000001</v>
      </c>
    </row>
    <row r="14" spans="1:4" x14ac:dyDescent="0.25">
      <c r="A14">
        <v>14</v>
      </c>
      <c r="B14" t="s">
        <v>658</v>
      </c>
      <c r="C14" s="179">
        <v>0</v>
      </c>
      <c r="D14" s="179">
        <v>0</v>
      </c>
    </row>
    <row r="15" spans="1:4" x14ac:dyDescent="0.25">
      <c r="A15">
        <v>15</v>
      </c>
      <c r="B15" t="s">
        <v>659</v>
      </c>
      <c r="C15" s="179">
        <v>0</v>
      </c>
      <c r="D15" s="179">
        <v>0</v>
      </c>
    </row>
    <row r="16" spans="1:4" x14ac:dyDescent="0.25">
      <c r="A16">
        <v>16</v>
      </c>
      <c r="B16" t="s">
        <v>660</v>
      </c>
      <c r="C16" s="179">
        <v>4.9169974600000002</v>
      </c>
      <c r="D16" s="179">
        <v>4.8862223799999995</v>
      </c>
    </row>
    <row r="17" spans="1:4" x14ac:dyDescent="0.25">
      <c r="A17">
        <v>3</v>
      </c>
      <c r="B17" t="s">
        <v>661</v>
      </c>
      <c r="C17" s="179">
        <v>2.3802565800000002</v>
      </c>
      <c r="D17" s="179">
        <v>2.4015552999999996</v>
      </c>
    </row>
    <row r="18" spans="1:4" x14ac:dyDescent="0.25">
      <c r="A18">
        <v>17</v>
      </c>
      <c r="B18" t="s">
        <v>662</v>
      </c>
      <c r="C18" s="179">
        <v>0</v>
      </c>
      <c r="D18" s="179">
        <v>0</v>
      </c>
    </row>
    <row r="19" spans="1:4" x14ac:dyDescent="0.25">
      <c r="A19">
        <v>18</v>
      </c>
      <c r="B19" t="s">
        <v>663</v>
      </c>
      <c r="C19" s="179">
        <v>0</v>
      </c>
      <c r="D19" s="179">
        <v>0</v>
      </c>
    </row>
    <row r="20" spans="1:4" x14ac:dyDescent="0.25">
      <c r="A20">
        <v>19</v>
      </c>
      <c r="B20" t="s">
        <v>664</v>
      </c>
      <c r="C20" s="179">
        <v>0</v>
      </c>
      <c r="D20" s="179">
        <v>0</v>
      </c>
    </row>
    <row r="21" spans="1:4" x14ac:dyDescent="0.25">
      <c r="A21">
        <v>20</v>
      </c>
      <c r="B21" t="s">
        <v>665</v>
      </c>
      <c r="C21" s="179">
        <v>0</v>
      </c>
      <c r="D21" s="179">
        <v>0</v>
      </c>
    </row>
    <row r="22" spans="1:4" x14ac:dyDescent="0.25">
      <c r="A22">
        <v>21</v>
      </c>
      <c r="B22" t="s">
        <v>666</v>
      </c>
      <c r="C22" s="179">
        <v>0</v>
      </c>
      <c r="D22" s="179">
        <v>0</v>
      </c>
    </row>
    <row r="23" spans="1:4" x14ac:dyDescent="0.25">
      <c r="A23">
        <v>22</v>
      </c>
      <c r="B23" t="s">
        <v>667</v>
      </c>
      <c r="C23" s="179">
        <v>0</v>
      </c>
      <c r="D23" s="179">
        <v>0</v>
      </c>
    </row>
    <row r="24" spans="1:4" x14ac:dyDescent="0.25">
      <c r="A24">
        <v>23</v>
      </c>
      <c r="B24" t="s">
        <v>668</v>
      </c>
      <c r="C24" s="179">
        <v>0</v>
      </c>
      <c r="D24" s="179">
        <v>0</v>
      </c>
    </row>
    <row r="25" spans="1:4" x14ac:dyDescent="0.25">
      <c r="A25">
        <v>24</v>
      </c>
      <c r="B25" t="s">
        <v>669</v>
      </c>
      <c r="C25" s="179">
        <v>0</v>
      </c>
      <c r="D25" s="179">
        <v>0</v>
      </c>
    </row>
    <row r="26" spans="1:4" x14ac:dyDescent="0.25">
      <c r="A26">
        <v>25</v>
      </c>
      <c r="B26" t="s">
        <v>670</v>
      </c>
      <c r="C26" s="179">
        <v>11.979004559999998</v>
      </c>
      <c r="D26" s="179">
        <v>10.60209543</v>
      </c>
    </row>
    <row r="27" spans="1:4" x14ac:dyDescent="0.25">
      <c r="A27">
        <v>26</v>
      </c>
      <c r="B27" t="s">
        <v>671</v>
      </c>
      <c r="C27" s="179">
        <v>10.378929830000001</v>
      </c>
      <c r="D27" s="179">
        <v>10.40372526</v>
      </c>
    </row>
    <row r="28" spans="1:4" x14ac:dyDescent="0.25">
      <c r="A28">
        <v>27</v>
      </c>
      <c r="B28" t="s">
        <v>672</v>
      </c>
      <c r="C28" s="179">
        <v>5.7636706599999998</v>
      </c>
      <c r="D28" s="179">
        <v>4.9370266100000002</v>
      </c>
    </row>
    <row r="29" spans="1:4" x14ac:dyDescent="0.25">
      <c r="A29">
        <v>28</v>
      </c>
      <c r="B29" t="s">
        <v>673</v>
      </c>
      <c r="C29" s="179">
        <v>17.612518619999999</v>
      </c>
      <c r="D29" s="179">
        <v>7.1787339100000001</v>
      </c>
    </row>
    <row r="30" spans="1:4" x14ac:dyDescent="0.25">
      <c r="A30">
        <v>29</v>
      </c>
      <c r="B30" t="s">
        <v>674</v>
      </c>
      <c r="C30" s="179">
        <v>3.4202067199999999</v>
      </c>
      <c r="D30" s="179">
        <v>0.42398480999999993</v>
      </c>
    </row>
    <row r="31" spans="1:4" x14ac:dyDescent="0.25">
      <c r="A31">
        <v>30</v>
      </c>
      <c r="B31" t="s">
        <v>675</v>
      </c>
      <c r="C31" s="179">
        <v>10.677213929999999</v>
      </c>
      <c r="D31" s="179">
        <v>5.8760289600000002</v>
      </c>
    </row>
    <row r="32" spans="1:4" x14ac:dyDescent="0.25">
      <c r="A32">
        <v>31</v>
      </c>
      <c r="B32" t="s">
        <v>676</v>
      </c>
      <c r="C32" s="179">
        <v>25.217597319999999</v>
      </c>
      <c r="D32" s="179">
        <v>25.338589240000001</v>
      </c>
    </row>
    <row r="33" spans="1:4" x14ac:dyDescent="0.25">
      <c r="A33">
        <v>32</v>
      </c>
      <c r="B33" t="s">
        <v>677</v>
      </c>
      <c r="C33" s="179">
        <v>5.75403237</v>
      </c>
      <c r="D33" s="179">
        <v>0</v>
      </c>
    </row>
    <row r="34" spans="1:4" x14ac:dyDescent="0.25">
      <c r="A34">
        <v>33</v>
      </c>
      <c r="B34" t="s">
        <v>678</v>
      </c>
      <c r="C34" s="179">
        <v>8.0365205600000014</v>
      </c>
      <c r="D34" s="179">
        <v>3.6621349799999994</v>
      </c>
    </row>
    <row r="35" spans="1:4" x14ac:dyDescent="0.25">
      <c r="A35">
        <v>34</v>
      </c>
      <c r="B35" t="s">
        <v>679</v>
      </c>
      <c r="C35" s="179">
        <v>1.7652546200000001</v>
      </c>
      <c r="D35" s="179">
        <v>0</v>
      </c>
    </row>
    <row r="36" spans="1:4" x14ac:dyDescent="0.25">
      <c r="A36">
        <v>35</v>
      </c>
      <c r="B36" t="s">
        <v>680</v>
      </c>
      <c r="C36" s="179">
        <v>0</v>
      </c>
      <c r="D36" s="179">
        <v>0</v>
      </c>
    </row>
    <row r="37" spans="1:4" x14ac:dyDescent="0.25">
      <c r="A37">
        <v>36</v>
      </c>
      <c r="B37" t="s">
        <v>681</v>
      </c>
      <c r="C37" s="179">
        <v>0.85883196000000006</v>
      </c>
      <c r="D37" s="179">
        <v>0.45168042000000008</v>
      </c>
    </row>
    <row r="38" spans="1:4" x14ac:dyDescent="0.25">
      <c r="A38">
        <v>37</v>
      </c>
      <c r="B38" t="s">
        <v>682</v>
      </c>
      <c r="C38" s="179">
        <v>21.71539233</v>
      </c>
      <c r="D38" s="179">
        <v>0</v>
      </c>
    </row>
    <row r="39" spans="1:4" x14ac:dyDescent="0.25">
      <c r="A39">
        <v>38</v>
      </c>
      <c r="B39" t="s">
        <v>683</v>
      </c>
      <c r="C39" s="179">
        <v>9.6362806699999979</v>
      </c>
      <c r="D39" s="179">
        <v>9.6711771400000011</v>
      </c>
    </row>
    <row r="40" spans="1:4" x14ac:dyDescent="0.25">
      <c r="A40">
        <v>39</v>
      </c>
      <c r="B40" t="s">
        <v>684</v>
      </c>
      <c r="C40" s="179">
        <v>6.5672527800000005</v>
      </c>
      <c r="D40" s="179">
        <v>5.9451479100000002</v>
      </c>
    </row>
    <row r="41" spans="1:4" x14ac:dyDescent="0.25">
      <c r="A41">
        <v>40</v>
      </c>
      <c r="B41" t="s">
        <v>685</v>
      </c>
      <c r="C41" s="179">
        <v>1.3316432999999999</v>
      </c>
      <c r="D41" s="179">
        <v>1.3536684399999999</v>
      </c>
    </row>
    <row r="42" spans="1:4" x14ac:dyDescent="0.25">
      <c r="A42">
        <v>41</v>
      </c>
      <c r="B42" t="s">
        <v>686</v>
      </c>
      <c r="C42" s="179">
        <v>22.046350480000001</v>
      </c>
      <c r="D42" s="179">
        <v>22.162253610000004</v>
      </c>
    </row>
    <row r="43" spans="1:4" x14ac:dyDescent="0.25">
      <c r="A43">
        <v>42</v>
      </c>
      <c r="B43" t="s">
        <v>687</v>
      </c>
      <c r="C43" s="179">
        <v>9.3502898100000014</v>
      </c>
      <c r="D43" s="179">
        <v>9.3256840399999987</v>
      </c>
    </row>
    <row r="44" spans="1:4" x14ac:dyDescent="0.25">
      <c r="A44">
        <v>43</v>
      </c>
      <c r="B44" t="s">
        <v>688</v>
      </c>
      <c r="C44" s="179">
        <v>3.7925962700000002</v>
      </c>
      <c r="D44" s="179">
        <v>3.8481965700000003</v>
      </c>
    </row>
    <row r="45" spans="1:4" x14ac:dyDescent="0.25">
      <c r="A45">
        <v>44</v>
      </c>
      <c r="B45" t="s">
        <v>689</v>
      </c>
      <c r="C45" s="179">
        <v>2.1997</v>
      </c>
      <c r="D45" s="179">
        <v>1.09985</v>
      </c>
    </row>
    <row r="46" spans="1:4" x14ac:dyDescent="0.25">
      <c r="A46">
        <v>45</v>
      </c>
      <c r="B46" t="s">
        <v>690</v>
      </c>
      <c r="C46" s="179">
        <v>5.1791876200000004</v>
      </c>
      <c r="D46" s="179">
        <v>5.3374020800000004</v>
      </c>
    </row>
    <row r="47" spans="1:4" x14ac:dyDescent="0.25">
      <c r="A47">
        <v>46</v>
      </c>
      <c r="B47" t="s">
        <v>691</v>
      </c>
      <c r="C47" s="179">
        <v>2.1401625200000001</v>
      </c>
      <c r="D47" s="179">
        <v>1.0700819300000002</v>
      </c>
    </row>
    <row r="48" spans="1:4" x14ac:dyDescent="0.25">
      <c r="A48">
        <v>47</v>
      </c>
      <c r="B48" t="s">
        <v>692</v>
      </c>
      <c r="C48" s="179">
        <v>4.3014768399999994</v>
      </c>
      <c r="D48" s="179">
        <v>3.4784088300000002</v>
      </c>
    </row>
    <row r="49" spans="1:4" x14ac:dyDescent="0.25">
      <c r="A49">
        <v>48</v>
      </c>
      <c r="B49" t="s">
        <v>693</v>
      </c>
      <c r="C49" s="179">
        <v>5.1681125999999997</v>
      </c>
      <c r="D49" s="179">
        <v>5.1681125999999997</v>
      </c>
    </row>
    <row r="50" spans="1:4" x14ac:dyDescent="0.25">
      <c r="A50">
        <v>49</v>
      </c>
      <c r="B50" t="s">
        <v>694</v>
      </c>
      <c r="C50" s="179">
        <v>10.589615689999999</v>
      </c>
      <c r="D50" s="179">
        <v>10.665060179999999</v>
      </c>
    </row>
    <row r="51" spans="1:4" x14ac:dyDescent="0.25">
      <c r="A51">
        <v>50</v>
      </c>
      <c r="B51" t="s">
        <v>695</v>
      </c>
      <c r="C51" s="179">
        <v>13.29871591</v>
      </c>
      <c r="D51" s="179">
        <v>13.476827819999999</v>
      </c>
    </row>
    <row r="52" spans="1:4" x14ac:dyDescent="0.25">
      <c r="A52">
        <v>51</v>
      </c>
      <c r="B52" t="s">
        <v>696</v>
      </c>
      <c r="C52" s="179">
        <v>2.5665704100000002</v>
      </c>
      <c r="D52" s="179">
        <v>2.5694014399999996</v>
      </c>
    </row>
    <row r="53" spans="1:4" x14ac:dyDescent="0.25">
      <c r="A53">
        <v>52</v>
      </c>
      <c r="B53" t="s">
        <v>697</v>
      </c>
      <c r="C53" s="179">
        <v>2.4908726899999998</v>
      </c>
      <c r="D53" s="179">
        <v>2.5033572999999998</v>
      </c>
    </row>
    <row r="54" spans="1:4" x14ac:dyDescent="0.25">
      <c r="A54">
        <v>53</v>
      </c>
      <c r="B54" t="s">
        <v>698</v>
      </c>
      <c r="C54" s="179">
        <v>1.5929771000000001</v>
      </c>
      <c r="D54" s="179">
        <v>1.5956531800000002</v>
      </c>
    </row>
    <row r="55" spans="1:4" x14ac:dyDescent="0.25">
      <c r="A55">
        <v>54</v>
      </c>
      <c r="B55" t="s">
        <v>699</v>
      </c>
      <c r="C55" s="179">
        <v>2.2441557900000002</v>
      </c>
      <c r="D55" s="179">
        <v>2.2559159599999998</v>
      </c>
    </row>
    <row r="56" spans="1:4" x14ac:dyDescent="0.25">
      <c r="A56">
        <v>55</v>
      </c>
      <c r="B56" t="s">
        <v>700</v>
      </c>
      <c r="C56" s="179">
        <v>2.1178827400000002</v>
      </c>
      <c r="D56" s="179">
        <v>2.1178822000000004</v>
      </c>
    </row>
    <row r="57" spans="1:4" x14ac:dyDescent="0.25">
      <c r="A57">
        <v>57</v>
      </c>
      <c r="B57" t="s">
        <v>701</v>
      </c>
      <c r="C57" s="179">
        <v>1.0698212400000002</v>
      </c>
      <c r="D57" s="179">
        <v>1.1332500000000001</v>
      </c>
    </row>
    <row r="58" spans="1:4" x14ac:dyDescent="0.25">
      <c r="A58">
        <v>58</v>
      </c>
      <c r="B58" t="s">
        <v>702</v>
      </c>
      <c r="C58" s="179">
        <v>6.686659989999999</v>
      </c>
      <c r="D58" s="179">
        <v>6.7320985599999998</v>
      </c>
    </row>
    <row r="59" spans="1:4" x14ac:dyDescent="0.25">
      <c r="A59">
        <v>59</v>
      </c>
      <c r="B59" t="s">
        <v>703</v>
      </c>
      <c r="C59" s="179">
        <v>2.7099739799999996</v>
      </c>
      <c r="D59" s="179">
        <v>2.7093660199999996</v>
      </c>
    </row>
    <row r="60" spans="1:4" x14ac:dyDescent="0.25">
      <c r="A60">
        <v>60</v>
      </c>
      <c r="B60" t="s">
        <v>704</v>
      </c>
      <c r="C60" s="179">
        <v>9.735068919999998</v>
      </c>
      <c r="D60" s="179">
        <v>9.8559736999999998</v>
      </c>
    </row>
    <row r="61" spans="1:4" x14ac:dyDescent="0.25">
      <c r="A61">
        <v>61</v>
      </c>
      <c r="B61" t="s">
        <v>705</v>
      </c>
      <c r="C61" s="179">
        <v>6.5812029399999998</v>
      </c>
      <c r="D61" s="179">
        <v>6.6280899400000006</v>
      </c>
    </row>
    <row r="62" spans="1:4" x14ac:dyDescent="0.25">
      <c r="A62">
        <v>63</v>
      </c>
      <c r="B62" t="s">
        <v>706</v>
      </c>
      <c r="C62" s="179">
        <v>26.778098180000001</v>
      </c>
      <c r="D62" s="179">
        <v>26.835498019999999</v>
      </c>
    </row>
    <row r="63" spans="1:4" x14ac:dyDescent="0.25">
      <c r="A63">
        <v>64</v>
      </c>
      <c r="B63" t="s">
        <v>707</v>
      </c>
      <c r="C63" s="179">
        <v>0.55322442000000005</v>
      </c>
      <c r="D63" s="179">
        <v>0.56705507999999993</v>
      </c>
    </row>
    <row r="64" spans="1:4" x14ac:dyDescent="0.25">
      <c r="A64">
        <v>65</v>
      </c>
      <c r="B64" t="s">
        <v>708</v>
      </c>
      <c r="C64" s="179">
        <v>5.9395334300000009</v>
      </c>
      <c r="D64" s="179">
        <v>5.9405493599999994</v>
      </c>
    </row>
    <row r="65" spans="1:4" x14ac:dyDescent="0.25">
      <c r="A65">
        <v>66</v>
      </c>
      <c r="B65" t="s">
        <v>709</v>
      </c>
      <c r="C65" s="179">
        <v>6.7142529599999987</v>
      </c>
      <c r="D65" s="179">
        <v>6.7328122799999992</v>
      </c>
    </row>
    <row r="66" spans="1:4" x14ac:dyDescent="0.25">
      <c r="A66">
        <v>67</v>
      </c>
      <c r="B66" t="s">
        <v>710</v>
      </c>
      <c r="C66" s="179">
        <v>1.7906175</v>
      </c>
      <c r="D66" s="179">
        <v>1.8033745599999997</v>
      </c>
    </row>
    <row r="67" spans="1:4" x14ac:dyDescent="0.25">
      <c r="A67">
        <v>69</v>
      </c>
      <c r="B67" t="s">
        <v>711</v>
      </c>
      <c r="C67" s="179">
        <v>2.9027583699999999</v>
      </c>
      <c r="D67" s="179">
        <v>2.9287324400000001</v>
      </c>
    </row>
    <row r="68" spans="1:4" x14ac:dyDescent="0.25">
      <c r="A68">
        <v>70</v>
      </c>
      <c r="B68" t="s">
        <v>712</v>
      </c>
      <c r="C68" s="179">
        <v>3.2425126200000003</v>
      </c>
      <c r="D68" s="179">
        <v>3.2656135399999999</v>
      </c>
    </row>
    <row r="69" spans="1:4" x14ac:dyDescent="0.25">
      <c r="A69">
        <v>71</v>
      </c>
      <c r="B69" t="s">
        <v>713</v>
      </c>
      <c r="C69" s="179">
        <v>1.1092964400000001</v>
      </c>
      <c r="D69" s="179">
        <v>1.1171994999999999</v>
      </c>
    </row>
    <row r="70" spans="1:4" x14ac:dyDescent="0.25">
      <c r="A70">
        <v>72</v>
      </c>
      <c r="B70" t="s">
        <v>714</v>
      </c>
      <c r="C70" s="179">
        <v>2.5934918100000002</v>
      </c>
      <c r="D70" s="179">
        <v>2.6119688399999998</v>
      </c>
    </row>
    <row r="71" spans="1:4" x14ac:dyDescent="0.25">
      <c r="A71">
        <v>73</v>
      </c>
      <c r="B71" t="s">
        <v>715</v>
      </c>
      <c r="C71" s="179">
        <v>4.4648313899999996</v>
      </c>
      <c r="D71" s="179">
        <v>4.6545775999999996</v>
      </c>
    </row>
    <row r="72" spans="1:4" x14ac:dyDescent="0.25">
      <c r="A72">
        <v>74</v>
      </c>
      <c r="B72" t="s">
        <v>716</v>
      </c>
      <c r="C72" s="179">
        <v>0.63480340000000002</v>
      </c>
      <c r="D72" s="179">
        <v>0.63480340000000002</v>
      </c>
    </row>
    <row r="73" spans="1:4" x14ac:dyDescent="0.25">
      <c r="A73">
        <v>75</v>
      </c>
      <c r="B73" t="s">
        <v>717</v>
      </c>
      <c r="C73" s="179">
        <v>1.1012373200000001</v>
      </c>
      <c r="D73" s="179">
        <v>1.10353806</v>
      </c>
    </row>
    <row r="74" spans="1:4" x14ac:dyDescent="0.25">
      <c r="A74">
        <v>76</v>
      </c>
      <c r="B74" t="s">
        <v>718</v>
      </c>
      <c r="C74" s="179">
        <v>1.5402529899999999</v>
      </c>
      <c r="D74" s="179">
        <v>1.6315732599999999</v>
      </c>
    </row>
    <row r="75" spans="1:4" x14ac:dyDescent="0.25">
      <c r="A75">
        <v>77</v>
      </c>
      <c r="B75" t="s">
        <v>719</v>
      </c>
      <c r="C75" s="179">
        <v>1.4403623999999999</v>
      </c>
      <c r="D75" s="179">
        <v>1.4403623999999999</v>
      </c>
    </row>
    <row r="76" spans="1:4" x14ac:dyDescent="0.25">
      <c r="A76">
        <v>78</v>
      </c>
      <c r="B76" t="s">
        <v>720</v>
      </c>
      <c r="C76" s="179">
        <v>2.1444319999999999E-2</v>
      </c>
      <c r="D76" s="179">
        <v>2.1636200000000001E-2</v>
      </c>
    </row>
    <row r="77" spans="1:4" x14ac:dyDescent="0.25">
      <c r="A77">
        <v>79</v>
      </c>
      <c r="B77" t="s">
        <v>721</v>
      </c>
      <c r="C77" s="179">
        <v>10.55947113</v>
      </c>
      <c r="D77" s="179">
        <v>10.716658499999999</v>
      </c>
    </row>
    <row r="78" spans="1:4" x14ac:dyDescent="0.25">
      <c r="A78">
        <v>80</v>
      </c>
      <c r="B78" t="s">
        <v>722</v>
      </c>
      <c r="C78" s="179">
        <v>2.6475220300000002</v>
      </c>
      <c r="D78" s="179">
        <v>2.7452158</v>
      </c>
    </row>
    <row r="79" spans="1:4" x14ac:dyDescent="0.25">
      <c r="A79">
        <v>82</v>
      </c>
      <c r="B79" t="s">
        <v>723</v>
      </c>
      <c r="C79" s="179">
        <v>5.0647350000000001E-2</v>
      </c>
      <c r="D79" s="179">
        <v>5.100818E-2</v>
      </c>
    </row>
    <row r="80" spans="1:4" x14ac:dyDescent="0.25">
      <c r="A80">
        <v>83</v>
      </c>
      <c r="B80" t="s">
        <v>724</v>
      </c>
      <c r="C80" s="179">
        <v>9.1529399999999997E-2</v>
      </c>
      <c r="D80" s="179">
        <v>9.1529399999999997E-2</v>
      </c>
    </row>
    <row r="81" spans="1:4" x14ac:dyDescent="0.25">
      <c r="A81">
        <v>84</v>
      </c>
      <c r="B81" t="s">
        <v>725</v>
      </c>
      <c r="C81" s="179">
        <v>1.2307919899999999</v>
      </c>
      <c r="D81" s="179">
        <v>1.2224637</v>
      </c>
    </row>
    <row r="82" spans="1:4" x14ac:dyDescent="0.25">
      <c r="A82">
        <v>87</v>
      </c>
      <c r="B82" t="s">
        <v>726</v>
      </c>
      <c r="C82" s="179">
        <v>4.1363382400000006</v>
      </c>
      <c r="D82" s="179">
        <v>4.1658071200000002</v>
      </c>
    </row>
    <row r="83" spans="1:4" x14ac:dyDescent="0.25">
      <c r="A83">
        <v>90</v>
      </c>
      <c r="B83" t="s">
        <v>727</v>
      </c>
      <c r="C83" s="179">
        <v>1.0938527900000001</v>
      </c>
      <c r="D83" s="179">
        <v>1.1016458200000001</v>
      </c>
    </row>
    <row r="84" spans="1:4" x14ac:dyDescent="0.25">
      <c r="A84">
        <v>91</v>
      </c>
      <c r="B84" t="s">
        <v>728</v>
      </c>
      <c r="C84" s="179">
        <v>0.99319177000000003</v>
      </c>
      <c r="D84" s="179">
        <v>1.0183040400000001</v>
      </c>
    </row>
    <row r="85" spans="1:4" x14ac:dyDescent="0.25">
      <c r="A85">
        <v>92</v>
      </c>
      <c r="B85" t="s">
        <v>729</v>
      </c>
      <c r="C85" s="179">
        <v>2.7022997799999997</v>
      </c>
      <c r="D85" s="179">
        <v>2.7347581600000002</v>
      </c>
    </row>
    <row r="86" spans="1:4" x14ac:dyDescent="0.25">
      <c r="A86">
        <v>93</v>
      </c>
      <c r="B86" t="s">
        <v>730</v>
      </c>
      <c r="C86" s="179">
        <v>1.5382211799999999</v>
      </c>
      <c r="D86" s="179">
        <v>1.54780194</v>
      </c>
    </row>
    <row r="87" spans="1:4" x14ac:dyDescent="0.25">
      <c r="A87">
        <v>94</v>
      </c>
      <c r="B87" t="s">
        <v>731</v>
      </c>
      <c r="C87" s="179">
        <v>0.57899999999999996</v>
      </c>
      <c r="D87" s="179">
        <v>0.57899999999999996</v>
      </c>
    </row>
    <row r="88" spans="1:4" x14ac:dyDescent="0.25">
      <c r="A88">
        <v>95</v>
      </c>
      <c r="B88" t="s">
        <v>732</v>
      </c>
      <c r="C88" s="179">
        <v>0.67396224999999998</v>
      </c>
      <c r="D88" s="179">
        <v>0.67876380000000003</v>
      </c>
    </row>
    <row r="89" spans="1:4" x14ac:dyDescent="0.25">
      <c r="A89">
        <v>98</v>
      </c>
      <c r="B89" t="s">
        <v>733</v>
      </c>
      <c r="C89" s="179">
        <v>0.28482578999999997</v>
      </c>
      <c r="D89" s="179">
        <v>0.28685500000000003</v>
      </c>
    </row>
    <row r="90" spans="1:4" x14ac:dyDescent="0.25">
      <c r="A90">
        <v>99</v>
      </c>
      <c r="B90" t="s">
        <v>734</v>
      </c>
      <c r="C90" s="179">
        <v>3.7038538999999999</v>
      </c>
      <c r="D90" s="179">
        <v>3.7302415600000001</v>
      </c>
    </row>
    <row r="91" spans="1:4" x14ac:dyDescent="0.25">
      <c r="A91">
        <v>100</v>
      </c>
      <c r="B91" t="s">
        <v>735</v>
      </c>
      <c r="C91" s="179">
        <v>6.7982993299999999</v>
      </c>
      <c r="D91" s="179">
        <v>6.89362458</v>
      </c>
    </row>
    <row r="92" spans="1:4" x14ac:dyDescent="0.25">
      <c r="A92">
        <v>102</v>
      </c>
      <c r="B92" t="s">
        <v>736</v>
      </c>
      <c r="C92" s="179">
        <v>1.6507489899999999</v>
      </c>
      <c r="D92" s="179">
        <v>1.6432262199999998</v>
      </c>
    </row>
    <row r="93" spans="1:4" x14ac:dyDescent="0.25">
      <c r="A93">
        <v>103</v>
      </c>
      <c r="B93" t="s">
        <v>737</v>
      </c>
      <c r="C93" s="179">
        <v>0.59213252000000005</v>
      </c>
      <c r="D93" s="179">
        <v>0.59635110000000002</v>
      </c>
    </row>
    <row r="94" spans="1:4" x14ac:dyDescent="0.25">
      <c r="A94">
        <v>105</v>
      </c>
      <c r="B94" t="s">
        <v>738</v>
      </c>
      <c r="C94" s="179">
        <v>8.6912734800000013</v>
      </c>
      <c r="D94" s="179">
        <v>8.7531934999999965</v>
      </c>
    </row>
    <row r="95" spans="1:4" x14ac:dyDescent="0.25">
      <c r="A95">
        <v>106</v>
      </c>
      <c r="B95" t="s">
        <v>739</v>
      </c>
      <c r="C95" s="179">
        <v>6.2627805099999998</v>
      </c>
      <c r="D95" s="179">
        <v>6.2648825800000001</v>
      </c>
    </row>
    <row r="96" spans="1:4" x14ac:dyDescent="0.25">
      <c r="A96">
        <v>107</v>
      </c>
      <c r="B96" t="s">
        <v>740</v>
      </c>
      <c r="C96" s="179">
        <v>5.7009883100000005</v>
      </c>
      <c r="D96" s="179">
        <v>5.66241196</v>
      </c>
    </row>
    <row r="97" spans="1:4" x14ac:dyDescent="0.25">
      <c r="A97">
        <v>108</v>
      </c>
      <c r="B97" t="s">
        <v>741</v>
      </c>
      <c r="C97" s="179">
        <v>2.7375455100000003</v>
      </c>
      <c r="D97" s="179">
        <v>2.8830567800000004</v>
      </c>
    </row>
    <row r="98" spans="1:4" x14ac:dyDescent="0.25">
      <c r="A98">
        <v>110</v>
      </c>
      <c r="B98" t="s">
        <v>742</v>
      </c>
      <c r="C98" s="179">
        <v>0.48383737999999998</v>
      </c>
      <c r="D98" s="179">
        <v>0.48056344000000001</v>
      </c>
    </row>
    <row r="99" spans="1:4" x14ac:dyDescent="0.25">
      <c r="A99">
        <v>112</v>
      </c>
      <c r="B99" t="s">
        <v>743</v>
      </c>
      <c r="C99" s="179">
        <v>1.2264879499999999</v>
      </c>
      <c r="D99" s="179">
        <v>1.2320257999999999</v>
      </c>
    </row>
    <row r="100" spans="1:4" x14ac:dyDescent="0.25">
      <c r="A100">
        <v>113</v>
      </c>
      <c r="B100" t="s">
        <v>744</v>
      </c>
      <c r="C100" s="179">
        <v>3.3009826999999996</v>
      </c>
      <c r="D100" s="179">
        <v>3.30072842</v>
      </c>
    </row>
    <row r="101" spans="1:4" x14ac:dyDescent="0.25">
      <c r="A101">
        <v>114</v>
      </c>
      <c r="B101" t="s">
        <v>745</v>
      </c>
      <c r="C101" s="179">
        <v>2.5208277000000003</v>
      </c>
      <c r="D101" s="179">
        <v>2.6702853599999998</v>
      </c>
    </row>
    <row r="102" spans="1:4" x14ac:dyDescent="0.25">
      <c r="A102">
        <v>117</v>
      </c>
      <c r="B102" t="s">
        <v>746</v>
      </c>
      <c r="C102" s="179">
        <v>3.72088237</v>
      </c>
      <c r="D102" s="179">
        <v>3.7749817799999996</v>
      </c>
    </row>
    <row r="103" spans="1:4" x14ac:dyDescent="0.25">
      <c r="A103">
        <v>118</v>
      </c>
      <c r="B103" t="s">
        <v>747</v>
      </c>
      <c r="C103" s="179">
        <v>1.7913887099999999</v>
      </c>
      <c r="D103" s="179">
        <v>1.82743776</v>
      </c>
    </row>
    <row r="104" spans="1:4" x14ac:dyDescent="0.25">
      <c r="A104">
        <v>122</v>
      </c>
      <c r="B104" t="s">
        <v>748</v>
      </c>
      <c r="C104" s="179">
        <v>0.87984987000000003</v>
      </c>
      <c r="D104" s="179">
        <v>0.93201540000000016</v>
      </c>
    </row>
    <row r="105" spans="1:4" x14ac:dyDescent="0.25">
      <c r="A105">
        <v>123</v>
      </c>
      <c r="B105" t="s">
        <v>749</v>
      </c>
      <c r="C105" s="179">
        <v>0.45403838999999996</v>
      </c>
      <c r="D105" s="179">
        <v>0.46647912000000008</v>
      </c>
    </row>
    <row r="106" spans="1:4" x14ac:dyDescent="0.25">
      <c r="A106">
        <v>124</v>
      </c>
      <c r="B106" t="s">
        <v>750</v>
      </c>
      <c r="C106" s="179">
        <v>4.4193359399999999</v>
      </c>
      <c r="D106" s="179">
        <v>4.5622162200000007</v>
      </c>
    </row>
    <row r="107" spans="1:4" x14ac:dyDescent="0.25">
      <c r="A107">
        <v>126</v>
      </c>
      <c r="B107" t="s">
        <v>751</v>
      </c>
      <c r="C107" s="179">
        <v>7.3558124099999986</v>
      </c>
      <c r="D107" s="179">
        <v>7.3457326199999988</v>
      </c>
    </row>
    <row r="108" spans="1:4" x14ac:dyDescent="0.25">
      <c r="A108">
        <v>127</v>
      </c>
      <c r="B108" t="s">
        <v>752</v>
      </c>
      <c r="C108" s="179">
        <v>5.7889104300000005</v>
      </c>
      <c r="D108" s="179">
        <v>6.0055940800000007</v>
      </c>
    </row>
    <row r="109" spans="1:4" x14ac:dyDescent="0.25">
      <c r="A109">
        <v>130</v>
      </c>
      <c r="B109" t="s">
        <v>753</v>
      </c>
      <c r="C109" s="179">
        <v>9.2096137800000015</v>
      </c>
      <c r="D109" s="179">
        <v>8.0806113599999989</v>
      </c>
    </row>
    <row r="110" spans="1:4" x14ac:dyDescent="0.25">
      <c r="A110">
        <v>132</v>
      </c>
      <c r="B110" t="s">
        <v>754</v>
      </c>
      <c r="C110" s="179">
        <v>5.7361927200000009</v>
      </c>
      <c r="D110" s="179">
        <v>6.0762865599999998</v>
      </c>
    </row>
    <row r="111" spans="1:4" x14ac:dyDescent="0.25">
      <c r="A111">
        <v>136</v>
      </c>
      <c r="B111" t="s">
        <v>755</v>
      </c>
      <c r="C111" s="179">
        <v>0.57778281000000009</v>
      </c>
      <c r="D111" s="179">
        <v>0.5786752799999999</v>
      </c>
    </row>
    <row r="112" spans="1:4" x14ac:dyDescent="0.25">
      <c r="A112">
        <v>138</v>
      </c>
      <c r="B112" t="s">
        <v>756</v>
      </c>
      <c r="C112" s="179">
        <v>0.75478149000000005</v>
      </c>
      <c r="D112" s="179">
        <v>0.76089576000000003</v>
      </c>
    </row>
    <row r="113" spans="1:4" x14ac:dyDescent="0.25">
      <c r="A113">
        <v>141</v>
      </c>
      <c r="B113" t="s">
        <v>757</v>
      </c>
      <c r="C113" s="179">
        <v>0.89094221000000007</v>
      </c>
      <c r="D113" s="179">
        <v>0.94376539999999998</v>
      </c>
    </row>
    <row r="114" spans="1:4" x14ac:dyDescent="0.25">
      <c r="A114">
        <v>143</v>
      </c>
      <c r="B114" t="s">
        <v>758</v>
      </c>
      <c r="C114" s="179">
        <v>6.7644900099999994</v>
      </c>
      <c r="D114" s="179">
        <v>6.9185300200000004</v>
      </c>
    </row>
    <row r="115" spans="1:4" x14ac:dyDescent="0.25">
      <c r="A115">
        <v>144</v>
      </c>
      <c r="B115" t="s">
        <v>759</v>
      </c>
      <c r="C115" s="179">
        <v>5.0302981400000002</v>
      </c>
      <c r="D115" s="179">
        <v>5.0088913399999999</v>
      </c>
    </row>
    <row r="116" spans="1:4" x14ac:dyDescent="0.25">
      <c r="A116">
        <v>147</v>
      </c>
      <c r="B116" t="s">
        <v>760</v>
      </c>
      <c r="C116" s="179">
        <v>19.631001789999999</v>
      </c>
      <c r="D116" s="179">
        <v>19.653767800000001</v>
      </c>
    </row>
    <row r="117" spans="1:4" x14ac:dyDescent="0.25">
      <c r="A117">
        <v>148</v>
      </c>
      <c r="B117" t="s">
        <v>761</v>
      </c>
      <c r="C117" s="179">
        <v>2.5347147700000003</v>
      </c>
      <c r="D117" s="179">
        <v>2.5307937200000006</v>
      </c>
    </row>
    <row r="118" spans="1:4" x14ac:dyDescent="0.25">
      <c r="A118">
        <v>149</v>
      </c>
      <c r="B118" t="s">
        <v>762</v>
      </c>
      <c r="C118" s="179">
        <v>3.9769574599999999</v>
      </c>
      <c r="D118" s="179">
        <v>4.0052908199999999</v>
      </c>
    </row>
    <row r="119" spans="1:4" x14ac:dyDescent="0.25">
      <c r="A119">
        <v>150</v>
      </c>
      <c r="B119" t="s">
        <v>763</v>
      </c>
      <c r="C119" s="179">
        <v>3.9354911599999998</v>
      </c>
      <c r="D119" s="179">
        <v>3.9675012800000005</v>
      </c>
    </row>
    <row r="120" spans="1:4" x14ac:dyDescent="0.25">
      <c r="A120">
        <v>156</v>
      </c>
      <c r="B120" t="s">
        <v>764</v>
      </c>
      <c r="C120" s="179">
        <v>1.9301242999999999</v>
      </c>
      <c r="D120" s="179">
        <v>1.8344760600000001</v>
      </c>
    </row>
    <row r="121" spans="1:4" x14ac:dyDescent="0.25">
      <c r="A121">
        <v>157</v>
      </c>
      <c r="B121" t="s">
        <v>765</v>
      </c>
      <c r="C121" s="179">
        <v>18.570851350000002</v>
      </c>
      <c r="D121" s="179">
        <v>15.59613248</v>
      </c>
    </row>
    <row r="122" spans="1:4" x14ac:dyDescent="0.25">
      <c r="A122">
        <v>158</v>
      </c>
      <c r="B122" t="s">
        <v>766</v>
      </c>
      <c r="C122" s="179">
        <v>1.1125238900000001</v>
      </c>
      <c r="D122" s="179">
        <v>1.1041218799999999</v>
      </c>
    </row>
    <row r="123" spans="1:4" x14ac:dyDescent="0.25">
      <c r="A123">
        <v>159</v>
      </c>
      <c r="B123" t="s">
        <v>767</v>
      </c>
      <c r="C123" s="179">
        <v>0.43089376000000001</v>
      </c>
      <c r="D123" s="179">
        <v>0.42797804</v>
      </c>
    </row>
    <row r="124" spans="1:4" x14ac:dyDescent="0.25">
      <c r="A124">
        <v>160</v>
      </c>
      <c r="B124" t="s">
        <v>768</v>
      </c>
      <c r="C124" s="179">
        <v>0.10140717</v>
      </c>
      <c r="D124" s="179">
        <v>0.10072098000000002</v>
      </c>
    </row>
    <row r="125" spans="1:4" x14ac:dyDescent="0.25">
      <c r="A125">
        <v>161</v>
      </c>
      <c r="B125" t="s">
        <v>769</v>
      </c>
      <c r="C125" s="179">
        <v>0.35272222999999997</v>
      </c>
      <c r="D125" s="179">
        <v>0.35710578000000004</v>
      </c>
    </row>
    <row r="126" spans="1:4" x14ac:dyDescent="0.25">
      <c r="A126">
        <v>162</v>
      </c>
      <c r="B126" t="s">
        <v>770</v>
      </c>
      <c r="C126" s="179">
        <v>0.14353846999999997</v>
      </c>
      <c r="D126" s="179">
        <v>0.15204873999999999</v>
      </c>
    </row>
    <row r="127" spans="1:4" x14ac:dyDescent="0.25">
      <c r="A127">
        <v>163</v>
      </c>
      <c r="B127" t="s">
        <v>771</v>
      </c>
      <c r="C127" s="179">
        <v>1.4081434399999999</v>
      </c>
      <c r="D127" s="179">
        <v>1.3986151</v>
      </c>
    </row>
    <row r="128" spans="1:4" x14ac:dyDescent="0.25">
      <c r="A128">
        <v>165</v>
      </c>
      <c r="B128" t="s">
        <v>772</v>
      </c>
      <c r="C128" s="179">
        <v>0.46290129000000002</v>
      </c>
      <c r="D128" s="179">
        <v>0.49031389999999997</v>
      </c>
    </row>
    <row r="129" spans="1:4" x14ac:dyDescent="0.25">
      <c r="A129">
        <v>166</v>
      </c>
      <c r="B129" t="s">
        <v>773</v>
      </c>
      <c r="C129" s="179">
        <v>6.34106054</v>
      </c>
      <c r="D129" s="179">
        <v>5.4728573199999992</v>
      </c>
    </row>
    <row r="130" spans="1:4" x14ac:dyDescent="0.25">
      <c r="A130">
        <v>167</v>
      </c>
      <c r="B130" t="s">
        <v>774</v>
      </c>
      <c r="C130" s="179">
        <v>10.310943129999998</v>
      </c>
      <c r="D130" s="179">
        <v>10.560540420000001</v>
      </c>
    </row>
    <row r="131" spans="1:4" x14ac:dyDescent="0.25">
      <c r="A131">
        <v>168</v>
      </c>
      <c r="B131" t="s">
        <v>775</v>
      </c>
      <c r="C131" s="179">
        <v>2.5843538800000005</v>
      </c>
      <c r="D131" s="179">
        <v>2.7151208799999997</v>
      </c>
    </row>
    <row r="132" spans="1:4" x14ac:dyDescent="0.25">
      <c r="A132">
        <v>170</v>
      </c>
      <c r="B132" t="s">
        <v>776</v>
      </c>
      <c r="C132" s="179">
        <v>4.9972587300000004</v>
      </c>
      <c r="D132" s="179">
        <v>8.4971512799999989</v>
      </c>
    </row>
    <row r="133" spans="1:4" x14ac:dyDescent="0.25">
      <c r="A133">
        <v>177</v>
      </c>
      <c r="B133" t="s">
        <v>777</v>
      </c>
      <c r="C133" s="179">
        <v>0.17155432999999998</v>
      </c>
      <c r="D133" s="179">
        <v>0.11880251999999999</v>
      </c>
    </row>
    <row r="134" spans="1:4" x14ac:dyDescent="0.25">
      <c r="A134">
        <v>181</v>
      </c>
      <c r="B134" t="s">
        <v>778</v>
      </c>
      <c r="C134" s="179">
        <v>27.313180600000003</v>
      </c>
      <c r="D134" s="179">
        <v>27.313180600000003</v>
      </c>
    </row>
    <row r="135" spans="1:4" x14ac:dyDescent="0.25">
      <c r="A135">
        <v>182</v>
      </c>
      <c r="B135" t="s">
        <v>779</v>
      </c>
      <c r="C135" s="179">
        <v>2.4914215100000003</v>
      </c>
      <c r="D135" s="179">
        <v>2.6391357000000002</v>
      </c>
    </row>
    <row r="136" spans="1:4" x14ac:dyDescent="0.25">
      <c r="A136">
        <v>183</v>
      </c>
      <c r="B136" t="s">
        <v>780</v>
      </c>
      <c r="C136" s="179">
        <v>0.44954100000000002</v>
      </c>
      <c r="D136" s="179">
        <v>0.47619388000000001</v>
      </c>
    </row>
    <row r="137" spans="1:4" x14ac:dyDescent="0.25">
      <c r="A137">
        <v>189</v>
      </c>
      <c r="B137" t="s">
        <v>781</v>
      </c>
      <c r="C137" s="179">
        <v>0.86930415000000005</v>
      </c>
      <c r="D137" s="179">
        <v>1.8131555500000001</v>
      </c>
    </row>
    <row r="138" spans="1:4" x14ac:dyDescent="0.25">
      <c r="A138">
        <v>191</v>
      </c>
      <c r="B138" t="s">
        <v>782</v>
      </c>
      <c r="C138" s="179">
        <v>0.44169712999999999</v>
      </c>
      <c r="D138" s="179">
        <v>0.58491149000000009</v>
      </c>
    </row>
    <row r="139" spans="1:4" x14ac:dyDescent="0.25">
      <c r="A139">
        <v>197</v>
      </c>
      <c r="B139" t="s">
        <v>783</v>
      </c>
      <c r="C139" s="179">
        <v>1.9985380800000003</v>
      </c>
      <c r="D139" s="179">
        <v>1.50616894</v>
      </c>
    </row>
    <row r="140" spans="1:4" x14ac:dyDescent="0.25">
      <c r="A140">
        <v>199</v>
      </c>
      <c r="B140" t="s">
        <v>784</v>
      </c>
      <c r="C140" s="179">
        <v>1.7613988200000001</v>
      </c>
      <c r="D140" s="179">
        <v>1.48078128</v>
      </c>
    </row>
    <row r="141" spans="1:4" x14ac:dyDescent="0.25">
      <c r="A141">
        <v>203</v>
      </c>
      <c r="B141" t="s">
        <v>785</v>
      </c>
      <c r="C141" s="179">
        <v>2.8409350600000001</v>
      </c>
      <c r="D141" s="179">
        <v>2.9402008799999999</v>
      </c>
    </row>
    <row r="142" spans="1:4" x14ac:dyDescent="0.25">
      <c r="A142">
        <v>205</v>
      </c>
      <c r="B142" t="s">
        <v>786</v>
      </c>
      <c r="C142" s="179">
        <v>14.011966069999998</v>
      </c>
      <c r="D142" s="179">
        <v>11.723988039999998</v>
      </c>
    </row>
    <row r="143" spans="1:4" x14ac:dyDescent="0.25">
      <c r="A143">
        <v>206</v>
      </c>
      <c r="B143" t="s">
        <v>787</v>
      </c>
      <c r="C143" s="179">
        <v>4.3957226199999999</v>
      </c>
      <c r="D143" s="179">
        <v>4.36597846</v>
      </c>
    </row>
    <row r="144" spans="1:4" x14ac:dyDescent="0.25">
      <c r="A144">
        <v>207</v>
      </c>
      <c r="B144" t="s">
        <v>788</v>
      </c>
      <c r="C144" s="179">
        <v>5.0388027800000001</v>
      </c>
      <c r="D144" s="179">
        <v>4.9239134</v>
      </c>
    </row>
    <row r="145" spans="1:4" x14ac:dyDescent="0.25">
      <c r="A145">
        <v>208</v>
      </c>
      <c r="B145" t="s">
        <v>789</v>
      </c>
      <c r="C145" s="179">
        <v>0.68746957000000009</v>
      </c>
      <c r="D145" s="179">
        <v>0.70411120000000005</v>
      </c>
    </row>
    <row r="146" spans="1:4" x14ac:dyDescent="0.25">
      <c r="A146">
        <v>210</v>
      </c>
      <c r="B146" t="s">
        <v>790</v>
      </c>
      <c r="C146" s="179">
        <v>14.242629819999999</v>
      </c>
      <c r="D146" s="179">
        <v>14.697118869999999</v>
      </c>
    </row>
    <row r="147" spans="1:4" x14ac:dyDescent="0.25">
      <c r="A147">
        <v>218</v>
      </c>
      <c r="B147" t="s">
        <v>791</v>
      </c>
      <c r="C147" s="179">
        <v>4.2068995099999995</v>
      </c>
      <c r="D147" s="179">
        <v>4.0856741400000001</v>
      </c>
    </row>
    <row r="148" spans="1:4" x14ac:dyDescent="0.25">
      <c r="A148">
        <v>219</v>
      </c>
      <c r="B148" t="s">
        <v>792</v>
      </c>
      <c r="C148" s="179">
        <v>4.1409575800000002</v>
      </c>
      <c r="D148" s="179">
        <v>4.1780111800000004</v>
      </c>
    </row>
    <row r="149" spans="1:4" x14ac:dyDescent="0.25">
      <c r="A149">
        <v>223</v>
      </c>
      <c r="B149" t="s">
        <v>793</v>
      </c>
      <c r="C149" s="179">
        <v>0.29487661999999998</v>
      </c>
      <c r="D149" s="179">
        <v>0.79960154999999999</v>
      </c>
    </row>
    <row r="150" spans="1:4" x14ac:dyDescent="0.25">
      <c r="A150">
        <v>225</v>
      </c>
      <c r="B150" t="s">
        <v>794</v>
      </c>
      <c r="C150" s="179">
        <v>0.1130651</v>
      </c>
      <c r="D150" s="179">
        <v>0.11496532000000001</v>
      </c>
    </row>
    <row r="151" spans="1:4" x14ac:dyDescent="0.25">
      <c r="A151">
        <v>228</v>
      </c>
      <c r="B151" t="s">
        <v>795</v>
      </c>
      <c r="C151" s="179">
        <v>0</v>
      </c>
      <c r="D151" s="179">
        <v>2.1071352600000002</v>
      </c>
    </row>
    <row r="152" spans="1:4" x14ac:dyDescent="0.25">
      <c r="A152">
        <v>233</v>
      </c>
      <c r="B152" t="s">
        <v>796</v>
      </c>
      <c r="C152" s="179">
        <v>1.20715821</v>
      </c>
      <c r="D152" s="179">
        <v>0.8359651600000001</v>
      </c>
    </row>
    <row r="153" spans="1:4" x14ac:dyDescent="0.25">
      <c r="A153">
        <v>236</v>
      </c>
      <c r="B153" t="s">
        <v>797</v>
      </c>
      <c r="C153" s="179">
        <v>4.7021632000000002</v>
      </c>
      <c r="D153" s="179">
        <v>9.4043264000000004</v>
      </c>
    </row>
    <row r="154" spans="1:4" x14ac:dyDescent="0.25">
      <c r="A154">
        <v>248</v>
      </c>
      <c r="B154" t="s">
        <v>798</v>
      </c>
      <c r="C154" s="179">
        <v>4.3495776100000008</v>
      </c>
      <c r="D154" s="179">
        <v>6.9888545799999999</v>
      </c>
    </row>
    <row r="155" spans="1:4" x14ac:dyDescent="0.25">
      <c r="A155">
        <v>250</v>
      </c>
      <c r="B155" t="s">
        <v>799</v>
      </c>
      <c r="C155" s="179">
        <v>3.2213007599999997</v>
      </c>
      <c r="D155" s="179">
        <v>6.9628840199999997</v>
      </c>
    </row>
    <row r="156" spans="1:4" x14ac:dyDescent="0.25">
      <c r="A156">
        <v>252</v>
      </c>
      <c r="B156" t="s">
        <v>800</v>
      </c>
      <c r="C156" s="179">
        <v>0.71052797000000012</v>
      </c>
      <c r="D156" s="179">
        <v>1.1054666300000009</v>
      </c>
    </row>
    <row r="157" spans="1:4" x14ac:dyDescent="0.25">
      <c r="A157">
        <v>62</v>
      </c>
      <c r="B157" t="s">
        <v>802</v>
      </c>
      <c r="C157" s="179">
        <v>68.924668289999985</v>
      </c>
      <c r="D157" s="179">
        <v>69.348739780000002</v>
      </c>
    </row>
    <row r="158" spans="1:4" x14ac:dyDescent="0.25">
      <c r="A158">
        <v>68</v>
      </c>
      <c r="B158" t="s">
        <v>803</v>
      </c>
      <c r="C158" s="179">
        <v>6.1988586999999988</v>
      </c>
      <c r="D158" s="179">
        <v>8.1161548999999997</v>
      </c>
    </row>
    <row r="159" spans="1:4" x14ac:dyDescent="0.25">
      <c r="A159">
        <v>101</v>
      </c>
      <c r="B159" t="s">
        <v>804</v>
      </c>
      <c r="C159" s="179">
        <v>2.4775412400000003</v>
      </c>
      <c r="D159" s="179">
        <v>2.5255568399999997</v>
      </c>
    </row>
    <row r="160" spans="1:4" x14ac:dyDescent="0.25">
      <c r="A160">
        <v>104</v>
      </c>
      <c r="B160" t="s">
        <v>805</v>
      </c>
      <c r="C160" s="179">
        <v>14.099516059999997</v>
      </c>
      <c r="D160" s="179">
        <v>14.504788540000003</v>
      </c>
    </row>
    <row r="161" spans="1:4" x14ac:dyDescent="0.25">
      <c r="A161">
        <v>111</v>
      </c>
      <c r="B161" t="s">
        <v>806</v>
      </c>
      <c r="C161" s="179">
        <v>3.1446797699999998</v>
      </c>
      <c r="D161" s="179">
        <v>3.1975311200000003</v>
      </c>
    </row>
    <row r="162" spans="1:4" x14ac:dyDescent="0.25">
      <c r="A162">
        <v>128</v>
      </c>
      <c r="B162" t="s">
        <v>807</v>
      </c>
      <c r="C162" s="179">
        <v>5.7667569999999992</v>
      </c>
      <c r="D162" s="179">
        <v>5.7706993800000008</v>
      </c>
    </row>
    <row r="163" spans="1:4" x14ac:dyDescent="0.25">
      <c r="A163">
        <v>139</v>
      </c>
      <c r="B163" t="s">
        <v>808</v>
      </c>
      <c r="C163" s="179">
        <v>1.2766832299999999</v>
      </c>
      <c r="D163" s="179">
        <v>1.3081596200000001</v>
      </c>
    </row>
    <row r="164" spans="1:4" x14ac:dyDescent="0.25">
      <c r="A164">
        <v>140</v>
      </c>
      <c r="B164" t="s">
        <v>809</v>
      </c>
      <c r="C164" s="179">
        <v>1.0799784399999999</v>
      </c>
      <c r="D164" s="179">
        <v>1.0021916399999999</v>
      </c>
    </row>
    <row r="165" spans="1:4" x14ac:dyDescent="0.25">
      <c r="A165">
        <v>142</v>
      </c>
      <c r="B165" t="s">
        <v>810</v>
      </c>
      <c r="C165" s="179">
        <v>3.2847588899999995</v>
      </c>
      <c r="D165" s="179">
        <v>3.45385556</v>
      </c>
    </row>
    <row r="166" spans="1:4" x14ac:dyDescent="0.25">
      <c r="A166">
        <v>146</v>
      </c>
      <c r="B166" t="s">
        <v>811</v>
      </c>
      <c r="C166" s="179">
        <v>0</v>
      </c>
      <c r="D166" s="179">
        <v>34.453683420000004</v>
      </c>
    </row>
    <row r="167" spans="1:4" x14ac:dyDescent="0.25">
      <c r="A167">
        <v>151</v>
      </c>
      <c r="B167" t="s">
        <v>812</v>
      </c>
      <c r="C167" s="179">
        <v>0.93327132999999995</v>
      </c>
      <c r="D167" s="179">
        <v>1.5573822999999998</v>
      </c>
    </row>
    <row r="168" spans="1:4" x14ac:dyDescent="0.25">
      <c r="A168">
        <v>152</v>
      </c>
      <c r="B168" t="s">
        <v>813</v>
      </c>
      <c r="C168" s="179">
        <v>6.1141895899999996</v>
      </c>
      <c r="D168" s="179">
        <v>6.4034670600000014</v>
      </c>
    </row>
    <row r="169" spans="1:4" x14ac:dyDescent="0.25">
      <c r="A169">
        <v>164</v>
      </c>
      <c r="B169" t="s">
        <v>814</v>
      </c>
      <c r="C169" s="179">
        <v>2.6523505100000002</v>
      </c>
      <c r="D169" s="179">
        <v>4.2144090600000004</v>
      </c>
    </row>
    <row r="170" spans="1:4" x14ac:dyDescent="0.25">
      <c r="A170">
        <v>176</v>
      </c>
      <c r="B170" t="s">
        <v>815</v>
      </c>
      <c r="C170" s="179">
        <v>0.26157910000000001</v>
      </c>
      <c r="D170" s="179">
        <v>0.52315820000000002</v>
      </c>
    </row>
    <row r="171" spans="1:4" x14ac:dyDescent="0.25">
      <c r="A171">
        <v>185</v>
      </c>
      <c r="B171" t="s">
        <v>816</v>
      </c>
      <c r="C171" s="179">
        <v>0.75323708999999994</v>
      </c>
      <c r="D171" s="179">
        <v>1.1272684799999999</v>
      </c>
    </row>
    <row r="172" spans="1:4" x14ac:dyDescent="0.25">
      <c r="A172">
        <v>188</v>
      </c>
      <c r="B172" t="s">
        <v>817</v>
      </c>
      <c r="C172" s="179">
        <v>12.34121435</v>
      </c>
      <c r="D172" s="179">
        <v>12.623864019999999</v>
      </c>
    </row>
    <row r="173" spans="1:4" x14ac:dyDescent="0.25">
      <c r="A173">
        <v>190</v>
      </c>
      <c r="B173" t="s">
        <v>818</v>
      </c>
      <c r="C173" s="179">
        <v>3.2810039499999992</v>
      </c>
      <c r="D173" s="179">
        <v>3.4036351799999998</v>
      </c>
    </row>
    <row r="174" spans="1:4" x14ac:dyDescent="0.25">
      <c r="A174">
        <v>192</v>
      </c>
      <c r="B174" t="s">
        <v>819</v>
      </c>
      <c r="C174" s="179">
        <v>3.0760792700000006</v>
      </c>
      <c r="D174" s="179">
        <v>3.0944415199999997</v>
      </c>
    </row>
    <row r="175" spans="1:4" x14ac:dyDescent="0.25">
      <c r="A175">
        <v>193</v>
      </c>
      <c r="B175" t="s">
        <v>820</v>
      </c>
      <c r="C175" s="179">
        <v>0.36155702000000001</v>
      </c>
      <c r="D175" s="179">
        <v>0.38299342000000003</v>
      </c>
    </row>
    <row r="176" spans="1:4" x14ac:dyDescent="0.25">
      <c r="A176">
        <v>194</v>
      </c>
      <c r="B176" t="s">
        <v>821</v>
      </c>
      <c r="C176" s="179">
        <v>2.7910792899999994</v>
      </c>
      <c r="D176" s="179">
        <v>3.7527098900000002</v>
      </c>
    </row>
    <row r="177" spans="1:4" x14ac:dyDescent="0.25">
      <c r="A177">
        <v>195</v>
      </c>
      <c r="B177" t="s">
        <v>822</v>
      </c>
      <c r="C177" s="179">
        <v>7.7997185599999996</v>
      </c>
      <c r="D177" s="179">
        <v>10.057845709999999</v>
      </c>
    </row>
    <row r="178" spans="1:4" x14ac:dyDescent="0.25">
      <c r="A178">
        <v>198</v>
      </c>
      <c r="B178" t="s">
        <v>823</v>
      </c>
      <c r="C178" s="179">
        <v>0.68708377999999981</v>
      </c>
      <c r="D178" s="179">
        <v>0.91550754000000001</v>
      </c>
    </row>
    <row r="179" spans="1:4" x14ac:dyDescent="0.25">
      <c r="A179">
        <v>200</v>
      </c>
      <c r="B179" t="s">
        <v>824</v>
      </c>
      <c r="C179" s="179">
        <v>0.88907597999999999</v>
      </c>
      <c r="D179" s="179">
        <v>1.71581652</v>
      </c>
    </row>
    <row r="180" spans="1:4" x14ac:dyDescent="0.25">
      <c r="A180">
        <v>201</v>
      </c>
      <c r="B180" t="s">
        <v>825</v>
      </c>
      <c r="C180" s="179">
        <v>3.4957854499999996</v>
      </c>
      <c r="D180" s="179">
        <v>3.6443491799999999</v>
      </c>
    </row>
    <row r="181" spans="1:4" x14ac:dyDescent="0.25">
      <c r="A181">
        <v>204</v>
      </c>
      <c r="B181" t="s">
        <v>826</v>
      </c>
      <c r="C181" s="179">
        <v>11.554026279999997</v>
      </c>
      <c r="D181" s="179">
        <v>11.17542894</v>
      </c>
    </row>
    <row r="182" spans="1:4" x14ac:dyDescent="0.25">
      <c r="A182">
        <v>209</v>
      </c>
      <c r="B182" t="s">
        <v>827</v>
      </c>
      <c r="C182" s="179">
        <v>2.18988038</v>
      </c>
      <c r="D182" s="179">
        <v>2.6238318200000004</v>
      </c>
    </row>
    <row r="183" spans="1:4" x14ac:dyDescent="0.25">
      <c r="A183">
        <v>211</v>
      </c>
      <c r="B183" t="s">
        <v>828</v>
      </c>
      <c r="C183" s="179">
        <v>14.11276189</v>
      </c>
      <c r="D183" s="179">
        <v>16.635950490000003</v>
      </c>
    </row>
    <row r="184" spans="1:4" x14ac:dyDescent="0.25">
      <c r="A184">
        <v>212</v>
      </c>
      <c r="B184" t="s">
        <v>829</v>
      </c>
      <c r="C184" s="179">
        <v>3.6438408300000003</v>
      </c>
      <c r="D184" s="179">
        <v>4.6130752499999996</v>
      </c>
    </row>
    <row r="185" spans="1:4" x14ac:dyDescent="0.25">
      <c r="A185">
        <v>213</v>
      </c>
      <c r="B185" t="s">
        <v>830</v>
      </c>
      <c r="C185" s="179">
        <v>0.8780803800000001</v>
      </c>
      <c r="D185" s="179">
        <v>0.63689445999999983</v>
      </c>
    </row>
    <row r="186" spans="1:4" x14ac:dyDescent="0.25">
      <c r="A186">
        <v>214</v>
      </c>
      <c r="B186" t="s">
        <v>831</v>
      </c>
      <c r="C186" s="179">
        <v>7.4781892200000009</v>
      </c>
      <c r="D186" s="179">
        <v>9.9052739399999989</v>
      </c>
    </row>
    <row r="187" spans="1:4" x14ac:dyDescent="0.25">
      <c r="A187">
        <v>215</v>
      </c>
      <c r="B187" t="s">
        <v>832</v>
      </c>
      <c r="C187" s="179">
        <v>3.0738828999999996</v>
      </c>
      <c r="D187" s="179">
        <v>3.0383569999999995</v>
      </c>
    </row>
    <row r="188" spans="1:4" x14ac:dyDescent="0.25">
      <c r="A188">
        <v>222</v>
      </c>
      <c r="B188" t="s">
        <v>833</v>
      </c>
      <c r="C188" s="179">
        <v>37.690765979999995</v>
      </c>
      <c r="D188" s="179">
        <v>60.220650040000002</v>
      </c>
    </row>
    <row r="189" spans="1:4" x14ac:dyDescent="0.25">
      <c r="A189">
        <v>231</v>
      </c>
      <c r="B189" t="s">
        <v>834</v>
      </c>
      <c r="C189" s="179">
        <v>0.90348651000000002</v>
      </c>
      <c r="D189" s="179">
        <v>0.62567048000000003</v>
      </c>
    </row>
    <row r="190" spans="1:4" x14ac:dyDescent="0.25">
      <c r="A190">
        <v>242</v>
      </c>
      <c r="B190" t="s">
        <v>835</v>
      </c>
      <c r="C190" s="179">
        <v>1.36879459</v>
      </c>
      <c r="D190" s="179">
        <v>2.1749238299999996</v>
      </c>
    </row>
    <row r="191" spans="1:4" x14ac:dyDescent="0.25">
      <c r="A191">
        <v>243</v>
      </c>
      <c r="B191" t="s">
        <v>836</v>
      </c>
      <c r="C191" s="179">
        <v>0.49648257999999995</v>
      </c>
      <c r="D191" s="179">
        <v>0.78887790000000002</v>
      </c>
    </row>
    <row r="192" spans="1:4" x14ac:dyDescent="0.25">
      <c r="A192">
        <v>244</v>
      </c>
      <c r="B192" t="s">
        <v>837</v>
      </c>
      <c r="C192" s="179">
        <v>2.3484873099999994</v>
      </c>
      <c r="D192" s="179">
        <v>2.4877270200000003</v>
      </c>
    </row>
    <row r="193" spans="1:4" x14ac:dyDescent="0.25">
      <c r="A193">
        <v>245</v>
      </c>
      <c r="B193" t="s">
        <v>838</v>
      </c>
      <c r="C193" s="179">
        <v>1.4809235000000001</v>
      </c>
      <c r="D193" s="179">
        <v>2.47527242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6"/>
  <sheetViews>
    <sheetView showGridLines="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4" style="152" bestFit="1" customWidth="1"/>
    <col min="2" max="2" width="68.7109375" style="178" bestFit="1" customWidth="1"/>
    <col min="3" max="5" width="12.28515625" style="174" customWidth="1"/>
    <col min="6" max="10" width="12.28515625" style="178" customWidth="1"/>
    <col min="11" max="11" width="1.5703125" style="178" customWidth="1"/>
    <col min="12" max="14" width="12.28515625" style="178" customWidth="1"/>
    <col min="15" max="15" width="1.5703125" style="178" customWidth="1"/>
    <col min="16" max="16" width="12.28515625" style="178" customWidth="1"/>
    <col min="17" max="17" width="10.140625" style="178" bestFit="1" customWidth="1"/>
    <col min="18" max="16384" width="11.42578125" style="154"/>
  </cols>
  <sheetData>
    <row r="1" spans="1:18" s="151" customFormat="1" x14ac:dyDescent="0.25">
      <c r="A1" s="150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8" s="151" customFormat="1" x14ac:dyDescent="0.25">
      <c r="A2" s="150"/>
      <c r="B2" s="244" t="s">
        <v>631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8" s="151" customFormat="1" x14ac:dyDescent="0.25">
      <c r="A3" s="150"/>
      <c r="B3" s="244" t="s">
        <v>632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8" s="151" customFormat="1" x14ac:dyDescent="0.25">
      <c r="A4" s="150"/>
      <c r="B4" s="244" t="s">
        <v>633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8" s="151" customFormat="1" x14ac:dyDescent="0.25">
      <c r="A5" s="150"/>
      <c r="B5" s="246" t="s">
        <v>634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8" s="151" customFormat="1" x14ac:dyDescent="0.25">
      <c r="A6" s="150"/>
      <c r="B6" s="244" t="s">
        <v>635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8" x14ac:dyDescent="0.25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8" s="158" customFormat="1" x14ac:dyDescent="0.25">
      <c r="A8" s="155"/>
      <c r="B8" s="156"/>
      <c r="C8" s="156"/>
      <c r="D8" s="156"/>
      <c r="E8" s="156"/>
      <c r="F8" s="241" t="s">
        <v>636</v>
      </c>
      <c r="G8" s="241"/>
      <c r="H8" s="241"/>
      <c r="I8" s="241"/>
      <c r="J8" s="241"/>
      <c r="K8" s="157"/>
      <c r="L8" s="241" t="s">
        <v>410</v>
      </c>
      <c r="M8" s="241"/>
      <c r="N8" s="241"/>
      <c r="O8" s="157"/>
      <c r="P8" s="241" t="s">
        <v>411</v>
      </c>
      <c r="Q8" s="241"/>
    </row>
    <row r="9" spans="1:18" s="161" customFormat="1" ht="30" x14ac:dyDescent="0.25">
      <c r="A9" s="159"/>
      <c r="B9" s="157" t="s">
        <v>637</v>
      </c>
      <c r="C9" s="160" t="s">
        <v>576</v>
      </c>
      <c r="D9" s="160"/>
      <c r="E9" s="160"/>
      <c r="F9" s="157" t="s">
        <v>547</v>
      </c>
      <c r="G9" s="157"/>
      <c r="H9" s="157"/>
      <c r="I9" s="157" t="s">
        <v>548</v>
      </c>
      <c r="J9" s="157" t="s">
        <v>413</v>
      </c>
      <c r="K9" s="157"/>
      <c r="L9" s="157" t="s">
        <v>638</v>
      </c>
      <c r="M9" s="157" t="s">
        <v>415</v>
      </c>
      <c r="N9" s="157" t="s">
        <v>413</v>
      </c>
      <c r="O9" s="157"/>
      <c r="P9" s="157" t="s">
        <v>416</v>
      </c>
      <c r="Q9" s="157" t="s">
        <v>417</v>
      </c>
    </row>
    <row r="10" spans="1:18" ht="15.75" thickBot="1" x14ac:dyDescent="0.3">
      <c r="B10" s="162"/>
      <c r="C10" s="163" t="s">
        <v>418</v>
      </c>
      <c r="D10" s="163"/>
      <c r="E10" s="163"/>
      <c r="F10" s="163" t="s">
        <v>481</v>
      </c>
      <c r="G10" s="163"/>
      <c r="H10" s="163"/>
      <c r="I10" s="163" t="s">
        <v>639</v>
      </c>
      <c r="J10" s="163" t="s">
        <v>640</v>
      </c>
      <c r="K10" s="164"/>
      <c r="L10" s="163" t="s">
        <v>641</v>
      </c>
      <c r="M10" s="163" t="s">
        <v>642</v>
      </c>
      <c r="N10" s="163" t="s">
        <v>643</v>
      </c>
      <c r="O10" s="164"/>
      <c r="P10" s="163" t="s">
        <v>644</v>
      </c>
      <c r="Q10" s="163" t="s">
        <v>645</v>
      </c>
    </row>
    <row r="11" spans="1:18" s="158" customFormat="1" ht="5.0999999999999996" customHeight="1" x14ac:dyDescent="0.25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8" s="158" customFormat="1" x14ac:dyDescent="0.25">
      <c r="A12" s="155"/>
      <c r="B12" s="156" t="s">
        <v>417</v>
      </c>
      <c r="C12" s="165">
        <v>14888.665347833659</v>
      </c>
      <c r="D12" s="165"/>
      <c r="E12" s="165"/>
      <c r="F12" s="156">
        <v>6200.4682836300017</v>
      </c>
      <c r="G12" s="156"/>
      <c r="H12" s="156"/>
      <c r="I12" s="156">
        <v>944.5178347399999</v>
      </c>
      <c r="J12" s="156">
        <v>7144.9861183699986</v>
      </c>
      <c r="K12" s="156"/>
      <c r="L12" s="156">
        <v>0</v>
      </c>
      <c r="M12" s="156">
        <v>1032.7394682900001</v>
      </c>
      <c r="N12" s="156">
        <v>1032.7394682900001</v>
      </c>
      <c r="O12" s="156"/>
      <c r="P12" s="156">
        <v>6710.9397611736649</v>
      </c>
      <c r="Q12" s="156">
        <v>7743.6792294636653</v>
      </c>
    </row>
    <row r="13" spans="1:18" ht="5.0999999999999996" customHeight="1" x14ac:dyDescent="0.25">
      <c r="B13" s="15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8" s="158" customFormat="1" x14ac:dyDescent="0.25">
      <c r="A14" s="155"/>
      <c r="B14" s="156" t="s">
        <v>646</v>
      </c>
      <c r="C14" s="156">
        <v>10894.207339167457</v>
      </c>
      <c r="D14" s="156"/>
      <c r="E14" s="156"/>
      <c r="F14" s="156">
        <v>5845.5197470200019</v>
      </c>
      <c r="G14" s="156"/>
      <c r="H14" s="156"/>
      <c r="I14" s="156">
        <v>705.60756549999996</v>
      </c>
      <c r="J14" s="156">
        <v>6551.1273125199987</v>
      </c>
      <c r="K14" s="156"/>
      <c r="L14" s="156">
        <v>0</v>
      </c>
      <c r="M14" s="156">
        <v>718.23932581999998</v>
      </c>
      <c r="N14" s="156">
        <v>718.23932581999998</v>
      </c>
      <c r="O14" s="156"/>
      <c r="P14" s="156">
        <v>3624.8407008274639</v>
      </c>
      <c r="Q14" s="156">
        <v>4343.0800266474644</v>
      </c>
    </row>
    <row r="15" spans="1:18" ht="5.0999999999999996" customHeight="1" x14ac:dyDescent="0.25">
      <c r="B15" s="153"/>
      <c r="C15" s="166"/>
      <c r="D15" s="166"/>
      <c r="E15" s="166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8" ht="16.5" x14ac:dyDescent="0.3">
      <c r="A16" s="152">
        <v>1</v>
      </c>
      <c r="B16" s="167" t="s">
        <v>647</v>
      </c>
      <c r="C16" s="168">
        <v>103.336</v>
      </c>
      <c r="D16" s="168">
        <f>VLOOKUP(A16,totales[],3,0)</f>
        <v>103.336</v>
      </c>
      <c r="E16" s="168">
        <f>C16-D16</f>
        <v>0</v>
      </c>
      <c r="F16" s="153">
        <v>92.92</v>
      </c>
      <c r="G16" s="153">
        <f>VLOOKUP(A16,totales[],4,0)</f>
        <v>92.97999999999999</v>
      </c>
      <c r="H16" s="153">
        <f>F16-G16</f>
        <v>-5.9999999999988063E-2</v>
      </c>
      <c r="I16" s="153">
        <v>1.046</v>
      </c>
      <c r="J16" s="153">
        <v>93.966000000000008</v>
      </c>
      <c r="K16" s="153"/>
      <c r="L16" s="153">
        <v>0</v>
      </c>
      <c r="M16" s="153">
        <v>2.0920000000000001</v>
      </c>
      <c r="N16" s="153">
        <v>2.0920000000000001</v>
      </c>
      <c r="O16" s="153"/>
      <c r="P16" s="153">
        <v>7.2779999999999898</v>
      </c>
      <c r="Q16" s="153">
        <v>9.3699999999999903</v>
      </c>
      <c r="R16" s="189">
        <f>Q16*13.0101</f>
        <v>121.90463699999987</v>
      </c>
    </row>
    <row r="17" spans="1:18" ht="16.5" x14ac:dyDescent="0.3">
      <c r="A17" s="152">
        <v>2</v>
      </c>
      <c r="B17" s="167" t="s">
        <v>648</v>
      </c>
      <c r="C17" s="168">
        <v>277.36596777</v>
      </c>
      <c r="D17" s="168">
        <f>VLOOKUP(A17,totales[],3,0)</f>
        <v>277.36596777</v>
      </c>
      <c r="E17" s="168">
        <f t="shared" ref="E17:E80" si="0">C17-D17</f>
        <v>0</v>
      </c>
      <c r="F17" s="153">
        <v>227.38692144000004</v>
      </c>
      <c r="G17" s="153">
        <f>VLOOKUP(A17,totales[],4,0)</f>
        <v>227.45589727999999</v>
      </c>
      <c r="H17" s="153">
        <f t="shared" ref="H17:H80" si="1">F17-G17</f>
        <v>-6.8975839999950495E-2</v>
      </c>
      <c r="I17" s="153">
        <v>21.655897280000001</v>
      </c>
      <c r="J17" s="153">
        <v>249.04281872000004</v>
      </c>
      <c r="K17" s="153"/>
      <c r="L17" s="153">
        <v>0</v>
      </c>
      <c r="M17" s="153">
        <v>13.726152760000002</v>
      </c>
      <c r="N17" s="153">
        <v>13.726152760000002</v>
      </c>
      <c r="O17" s="153"/>
      <c r="P17" s="153">
        <v>14.596996289999954</v>
      </c>
      <c r="Q17" s="153">
        <v>28.323149049999955</v>
      </c>
      <c r="R17" s="189">
        <f t="shared" ref="R17:R80" si="2">Q17*13.0101</f>
        <v>368.48700145540442</v>
      </c>
    </row>
    <row r="18" spans="1:18" ht="16.5" x14ac:dyDescent="0.3">
      <c r="A18" s="152">
        <v>4</v>
      </c>
      <c r="B18" s="167" t="s">
        <v>649</v>
      </c>
      <c r="C18" s="168">
        <v>331.08690100000001</v>
      </c>
      <c r="D18" s="168">
        <f>VLOOKUP(A18,totales[],3,0)</f>
        <v>331.08690100000001</v>
      </c>
      <c r="E18" s="168">
        <f t="shared" si="0"/>
        <v>0</v>
      </c>
      <c r="F18" s="153">
        <v>272.45270599000003</v>
      </c>
      <c r="G18" s="153">
        <f>VLOOKUP(A18,totales[],4,0)</f>
        <v>272.5</v>
      </c>
      <c r="H18" s="153">
        <f t="shared" si="1"/>
        <v>-4.7294009999973241E-2</v>
      </c>
      <c r="I18" s="153">
        <v>0.92059568999999997</v>
      </c>
      <c r="J18" s="153">
        <v>273.37330168000005</v>
      </c>
      <c r="K18" s="153"/>
      <c r="L18" s="153">
        <v>0</v>
      </c>
      <c r="M18" s="153">
        <v>0</v>
      </c>
      <c r="N18" s="153">
        <v>0</v>
      </c>
      <c r="O18" s="153"/>
      <c r="P18" s="153">
        <v>57.713599319999958</v>
      </c>
      <c r="Q18" s="153">
        <v>57.713599319999958</v>
      </c>
      <c r="R18" s="189">
        <f t="shared" si="2"/>
        <v>750.85969851313143</v>
      </c>
    </row>
    <row r="19" spans="1:18" ht="16.5" x14ac:dyDescent="0.3">
      <c r="A19" s="182">
        <v>5</v>
      </c>
      <c r="B19" s="183" t="s">
        <v>650</v>
      </c>
      <c r="C19" s="184">
        <v>61.207650000000001</v>
      </c>
      <c r="D19" s="184">
        <f>VLOOKUP(A19,totales[],3,0)</f>
        <v>61.27165351</v>
      </c>
      <c r="E19" s="184">
        <f t="shared" si="0"/>
        <v>-6.4003509999999153E-2</v>
      </c>
      <c r="F19" s="153">
        <v>61.207650000000001</v>
      </c>
      <c r="G19" s="153">
        <f>VLOOKUP(A19,totales[],4,0)</f>
        <v>61.271447000000002</v>
      </c>
      <c r="H19" s="153">
        <f t="shared" si="1"/>
        <v>-6.3797000000000992E-2</v>
      </c>
      <c r="I19" s="153">
        <v>0</v>
      </c>
      <c r="J19" s="153">
        <v>61.207650000000001</v>
      </c>
      <c r="K19" s="153"/>
      <c r="L19" s="153">
        <v>0</v>
      </c>
      <c r="M19" s="153">
        <v>0</v>
      </c>
      <c r="N19" s="153">
        <v>0</v>
      </c>
      <c r="O19" s="153"/>
      <c r="P19" s="153">
        <v>0</v>
      </c>
      <c r="Q19" s="153">
        <v>0</v>
      </c>
      <c r="R19" s="189">
        <f t="shared" si="2"/>
        <v>0</v>
      </c>
    </row>
    <row r="20" spans="1:18" ht="16.5" x14ac:dyDescent="0.3">
      <c r="A20" s="152">
        <v>6</v>
      </c>
      <c r="B20" s="167" t="s">
        <v>651</v>
      </c>
      <c r="C20" s="168">
        <v>307.85336072000001</v>
      </c>
      <c r="D20" s="168">
        <f>VLOOKUP(A20,totales[],3,0)</f>
        <v>307.85336072000001</v>
      </c>
      <c r="E20" s="168">
        <f t="shared" si="0"/>
        <v>0</v>
      </c>
      <c r="F20" s="153">
        <v>144.92143509000002</v>
      </c>
      <c r="G20" s="153">
        <f>VLOOKUP(A20,totales[],4,0)</f>
        <v>144.91902834999999</v>
      </c>
      <c r="H20" s="153">
        <f t="shared" si="1"/>
        <v>2.4067400000262751E-3</v>
      </c>
      <c r="I20" s="153">
        <v>20.986458149999997</v>
      </c>
      <c r="J20" s="153">
        <v>165.90789324000002</v>
      </c>
      <c r="K20" s="153"/>
      <c r="L20" s="153">
        <v>0</v>
      </c>
      <c r="M20" s="153">
        <v>11.120162240000001</v>
      </c>
      <c r="N20" s="153">
        <v>11.120162240000001</v>
      </c>
      <c r="O20" s="153"/>
      <c r="P20" s="153">
        <v>130.82530523999998</v>
      </c>
      <c r="Q20" s="153">
        <v>141.94546747999999</v>
      </c>
      <c r="R20" s="189">
        <f t="shared" si="2"/>
        <v>1846.7247264615478</v>
      </c>
    </row>
    <row r="21" spans="1:18" ht="16.5" x14ac:dyDescent="0.3">
      <c r="A21" s="152">
        <v>7</v>
      </c>
      <c r="B21" s="167" t="s">
        <v>652</v>
      </c>
      <c r="C21" s="168">
        <v>701.21985573000006</v>
      </c>
      <c r="D21" s="168">
        <f>VLOOKUP(A21,totales[],3,0)</f>
        <v>701.21985573000006</v>
      </c>
      <c r="E21" s="168">
        <f t="shared" si="0"/>
        <v>0</v>
      </c>
      <c r="F21" s="153">
        <v>558.65584621000005</v>
      </c>
      <c r="G21" s="153">
        <f>VLOOKUP(A21,totales[],4,0)</f>
        <v>558.5815938400001</v>
      </c>
      <c r="H21" s="153">
        <f t="shared" si="1"/>
        <v>7.4252369999953771E-2</v>
      </c>
      <c r="I21" s="153">
        <v>12.839684530000001</v>
      </c>
      <c r="J21" s="153">
        <v>571.49553074000005</v>
      </c>
      <c r="K21" s="153"/>
      <c r="L21" s="153">
        <v>0</v>
      </c>
      <c r="M21" s="153">
        <v>14.60029741</v>
      </c>
      <c r="N21" s="153">
        <v>14.60029741</v>
      </c>
      <c r="O21" s="153"/>
      <c r="P21" s="153">
        <v>115.12402758000002</v>
      </c>
      <c r="Q21" s="153">
        <v>129.72432499000001</v>
      </c>
      <c r="R21" s="189">
        <f t="shared" si="2"/>
        <v>1687.726440552399</v>
      </c>
    </row>
    <row r="22" spans="1:18" ht="16.5" x14ac:dyDescent="0.3">
      <c r="A22" s="152">
        <v>9</v>
      </c>
      <c r="B22" s="167" t="s">
        <v>653</v>
      </c>
      <c r="C22" s="168">
        <v>100.018923</v>
      </c>
      <c r="D22" s="168">
        <f>VLOOKUP(A22,totales[],3,0)</f>
        <v>100.018923</v>
      </c>
      <c r="E22" s="168">
        <f t="shared" si="0"/>
        <v>0</v>
      </c>
      <c r="F22" s="153">
        <v>100.018923</v>
      </c>
      <c r="G22" s="153">
        <f>VLOOKUP(A22,totales[],4,0)</f>
        <v>100.018923</v>
      </c>
      <c r="H22" s="153">
        <f t="shared" si="1"/>
        <v>0</v>
      </c>
      <c r="I22" s="153">
        <v>0</v>
      </c>
      <c r="J22" s="153">
        <v>100.018923</v>
      </c>
      <c r="K22" s="153"/>
      <c r="L22" s="153">
        <v>0</v>
      </c>
      <c r="M22" s="153">
        <v>0</v>
      </c>
      <c r="N22" s="153">
        <v>0</v>
      </c>
      <c r="O22" s="153"/>
      <c r="P22" s="153">
        <v>0</v>
      </c>
      <c r="Q22" s="153">
        <v>0</v>
      </c>
      <c r="R22" s="189">
        <f t="shared" si="2"/>
        <v>0</v>
      </c>
    </row>
    <row r="23" spans="1:18" ht="16.5" x14ac:dyDescent="0.3">
      <c r="A23" s="152">
        <v>10</v>
      </c>
      <c r="B23" s="167" t="s">
        <v>654</v>
      </c>
      <c r="C23" s="168">
        <v>132.66787199999999</v>
      </c>
      <c r="D23" s="168">
        <f>VLOOKUP(A23,totales[],3,0)</f>
        <v>132.66787199999999</v>
      </c>
      <c r="E23" s="168">
        <f t="shared" si="0"/>
        <v>0</v>
      </c>
      <c r="F23" s="153">
        <v>93.229757219999996</v>
      </c>
      <c r="G23" s="153">
        <f>VLOOKUP(A23,totales[],4,0)</f>
        <v>93.182610560000001</v>
      </c>
      <c r="H23" s="153">
        <f t="shared" si="1"/>
        <v>4.7146659999995677E-2</v>
      </c>
      <c r="I23" s="153">
        <v>8.8985028900000014</v>
      </c>
      <c r="J23" s="153">
        <v>102.12826011</v>
      </c>
      <c r="K23" s="153"/>
      <c r="L23" s="153">
        <v>0</v>
      </c>
      <c r="M23" s="153">
        <v>9.7967447199999995</v>
      </c>
      <c r="N23" s="153">
        <v>9.7967447199999995</v>
      </c>
      <c r="O23" s="153"/>
      <c r="P23" s="153">
        <v>20.74286716999999</v>
      </c>
      <c r="Q23" s="153">
        <v>30.539611889999989</v>
      </c>
      <c r="R23" s="189">
        <f t="shared" si="2"/>
        <v>397.32340465008883</v>
      </c>
    </row>
    <row r="24" spans="1:18" ht="16.5" x14ac:dyDescent="0.3">
      <c r="A24" s="152">
        <v>11</v>
      </c>
      <c r="B24" s="167" t="s">
        <v>655</v>
      </c>
      <c r="C24" s="168">
        <v>106.40954481</v>
      </c>
      <c r="D24" s="168">
        <f>VLOOKUP(A24,totales[],3,0)</f>
        <v>106.40954481</v>
      </c>
      <c r="E24" s="168">
        <f t="shared" si="0"/>
        <v>0</v>
      </c>
      <c r="F24" s="153">
        <v>106.40954481</v>
      </c>
      <c r="G24" s="153">
        <f>VLOOKUP(A24,totales[],4,0)</f>
        <v>106.40954481</v>
      </c>
      <c r="H24" s="153">
        <f t="shared" si="1"/>
        <v>0</v>
      </c>
      <c r="I24" s="153">
        <v>0</v>
      </c>
      <c r="J24" s="153">
        <v>106.40954481</v>
      </c>
      <c r="K24" s="153"/>
      <c r="L24" s="153">
        <v>0</v>
      </c>
      <c r="M24" s="153">
        <v>0</v>
      </c>
      <c r="N24" s="153">
        <v>0</v>
      </c>
      <c r="O24" s="153"/>
      <c r="P24" s="153">
        <v>0</v>
      </c>
      <c r="Q24" s="153">
        <v>0</v>
      </c>
      <c r="R24" s="189">
        <f t="shared" si="2"/>
        <v>0</v>
      </c>
    </row>
    <row r="25" spans="1:18" ht="16.5" x14ac:dyDescent="0.3">
      <c r="A25" s="152">
        <v>12</v>
      </c>
      <c r="B25" s="167" t="s">
        <v>656</v>
      </c>
      <c r="C25" s="168">
        <v>175.17805571</v>
      </c>
      <c r="D25" s="168">
        <f>VLOOKUP(A25,totales[],3,0)</f>
        <v>175.17805571</v>
      </c>
      <c r="E25" s="168">
        <f t="shared" si="0"/>
        <v>0</v>
      </c>
      <c r="F25" s="153">
        <v>78.830787939999993</v>
      </c>
      <c r="G25" s="153">
        <f>VLOOKUP(A25,totales[],4,0)</f>
        <v>78.776154160000004</v>
      </c>
      <c r="H25" s="153">
        <f t="shared" si="1"/>
        <v>5.4633779999988974E-2</v>
      </c>
      <c r="I25" s="153">
        <v>10.218988879999998</v>
      </c>
      <c r="J25" s="153">
        <v>89.049776819999991</v>
      </c>
      <c r="K25" s="153"/>
      <c r="L25" s="153">
        <v>0</v>
      </c>
      <c r="M25" s="153">
        <v>81.246932409999999</v>
      </c>
      <c r="N25" s="153">
        <v>81.246932409999999</v>
      </c>
      <c r="O25" s="153"/>
      <c r="P25" s="153">
        <v>4.8813464800000048</v>
      </c>
      <c r="Q25" s="153">
        <v>86.128278890000004</v>
      </c>
      <c r="R25" s="189">
        <f t="shared" si="2"/>
        <v>1120.537521186789</v>
      </c>
    </row>
    <row r="26" spans="1:18" ht="16.5" x14ac:dyDescent="0.3">
      <c r="A26" s="152">
        <v>13</v>
      </c>
      <c r="B26" s="167" t="s">
        <v>657</v>
      </c>
      <c r="C26" s="168">
        <v>50.656908999999999</v>
      </c>
      <c r="D26" s="168">
        <f>VLOOKUP(A26,totales[],3,0)</f>
        <v>50.656908999999999</v>
      </c>
      <c r="E26" s="168">
        <f t="shared" si="0"/>
        <v>0</v>
      </c>
      <c r="F26" s="153">
        <v>40.771438000000003</v>
      </c>
      <c r="G26" s="153">
        <f>VLOOKUP(A26,totales[],4,0)</f>
        <v>40.842622999999996</v>
      </c>
      <c r="H26" s="153">
        <f t="shared" si="1"/>
        <v>-7.1184999999992726E-2</v>
      </c>
      <c r="I26" s="153">
        <v>2.230416</v>
      </c>
      <c r="J26" s="153">
        <v>43.001854000000002</v>
      </c>
      <c r="K26" s="153"/>
      <c r="L26" s="153">
        <v>0</v>
      </c>
      <c r="M26" s="153">
        <v>2.4355280000000001</v>
      </c>
      <c r="N26" s="153">
        <v>2.4355280000000001</v>
      </c>
      <c r="O26" s="153"/>
      <c r="P26" s="153">
        <v>5.2195269999999976</v>
      </c>
      <c r="Q26" s="153">
        <v>7.6550549999999973</v>
      </c>
      <c r="R26" s="189">
        <f t="shared" si="2"/>
        <v>99.593031055499964</v>
      </c>
    </row>
    <row r="27" spans="1:18" ht="16.5" x14ac:dyDescent="0.3">
      <c r="A27" s="152">
        <v>14</v>
      </c>
      <c r="B27" s="167" t="s">
        <v>658</v>
      </c>
      <c r="C27" s="168">
        <v>33.760074780000004</v>
      </c>
      <c r="D27" s="168">
        <f>VLOOKUP(A27,totales[],3,0)</f>
        <v>33.760074780000004</v>
      </c>
      <c r="E27" s="168">
        <f t="shared" si="0"/>
        <v>0</v>
      </c>
      <c r="F27" s="153">
        <v>33.760074709999998</v>
      </c>
      <c r="G27" s="153">
        <f>VLOOKUP(A27,totales[],4,0)</f>
        <v>33.760074780000004</v>
      </c>
      <c r="H27" s="153">
        <f t="shared" si="1"/>
        <v>-7.000000579182597E-8</v>
      </c>
      <c r="I27" s="153">
        <v>0</v>
      </c>
      <c r="J27" s="153">
        <v>33.760074709999998</v>
      </c>
      <c r="K27" s="153"/>
      <c r="L27" s="153">
        <v>0</v>
      </c>
      <c r="M27" s="153">
        <v>0</v>
      </c>
      <c r="N27" s="153">
        <v>0</v>
      </c>
      <c r="O27" s="153"/>
      <c r="P27" s="153">
        <v>7.000000579182597E-8</v>
      </c>
      <c r="Q27" s="153">
        <v>7.000000579182597E-8</v>
      </c>
      <c r="R27" s="189">
        <f t="shared" si="2"/>
        <v>9.1070707535223501E-7</v>
      </c>
    </row>
    <row r="28" spans="1:18" ht="16.5" x14ac:dyDescent="0.3">
      <c r="A28" s="152">
        <v>15</v>
      </c>
      <c r="B28" s="167" t="s">
        <v>659</v>
      </c>
      <c r="C28" s="168">
        <v>62.848545999999999</v>
      </c>
      <c r="D28" s="168">
        <f>VLOOKUP(A28,totales[],3,0)</f>
        <v>62.848545999999999</v>
      </c>
      <c r="E28" s="168">
        <f t="shared" si="0"/>
        <v>0</v>
      </c>
      <c r="F28" s="153">
        <v>62.848545999999999</v>
      </c>
      <c r="G28" s="153">
        <f>VLOOKUP(A28,totales[],4,0)</f>
        <v>62.848545999999999</v>
      </c>
      <c r="H28" s="153">
        <f t="shared" si="1"/>
        <v>0</v>
      </c>
      <c r="I28" s="153">
        <v>0</v>
      </c>
      <c r="J28" s="153">
        <v>62.848545999999999</v>
      </c>
      <c r="K28" s="153"/>
      <c r="L28" s="153">
        <v>0</v>
      </c>
      <c r="M28" s="153">
        <v>0</v>
      </c>
      <c r="N28" s="153">
        <v>0</v>
      </c>
      <c r="O28" s="153"/>
      <c r="P28" s="153">
        <v>0</v>
      </c>
      <c r="Q28" s="153">
        <v>0</v>
      </c>
      <c r="R28" s="189">
        <f t="shared" si="2"/>
        <v>0</v>
      </c>
    </row>
    <row r="29" spans="1:18" ht="16.5" x14ac:dyDescent="0.3">
      <c r="A29" s="152">
        <v>16</v>
      </c>
      <c r="B29" s="167" t="s">
        <v>660</v>
      </c>
      <c r="C29" s="168">
        <v>72.51095500000001</v>
      </c>
      <c r="D29" s="168">
        <f>VLOOKUP(A29,totales[],3,0)</f>
        <v>72.51095500000001</v>
      </c>
      <c r="E29" s="168">
        <f t="shared" si="0"/>
        <v>0</v>
      </c>
      <c r="F29" s="153">
        <v>48.28684638</v>
      </c>
      <c r="G29" s="153">
        <f>VLOOKUP(A29,totales[],4,0)</f>
        <v>48.347751479999999</v>
      </c>
      <c r="H29" s="153">
        <f t="shared" si="1"/>
        <v>-6.0905099999999379E-2</v>
      </c>
      <c r="I29" s="153">
        <v>4.9169974600000002</v>
      </c>
      <c r="J29" s="153">
        <v>53.203843839999998</v>
      </c>
      <c r="K29" s="153"/>
      <c r="L29" s="153">
        <v>0</v>
      </c>
      <c r="M29" s="153">
        <v>4.8862223799999995</v>
      </c>
      <c r="N29" s="153">
        <v>4.8862223799999995</v>
      </c>
      <c r="O29" s="153"/>
      <c r="P29" s="153">
        <v>14.420888780000013</v>
      </c>
      <c r="Q29" s="153">
        <v>19.307111160000012</v>
      </c>
      <c r="R29" s="189">
        <f t="shared" si="2"/>
        <v>251.18744690271615</v>
      </c>
    </row>
    <row r="30" spans="1:18" ht="16.5" x14ac:dyDescent="0.3">
      <c r="A30" s="152">
        <v>3</v>
      </c>
      <c r="B30" s="167" t="s">
        <v>661</v>
      </c>
      <c r="C30" s="168">
        <v>27.466864999999999</v>
      </c>
      <c r="D30" s="168">
        <f>VLOOKUP(A30,totales[],3,0)</f>
        <v>27.466864999999999</v>
      </c>
      <c r="E30" s="168">
        <f t="shared" si="0"/>
        <v>0</v>
      </c>
      <c r="F30" s="153">
        <v>19.981147670000002</v>
      </c>
      <c r="G30" s="153">
        <f>VLOOKUP(A30,totales[],4,0)</f>
        <v>20.130970514647203</v>
      </c>
      <c r="H30" s="153">
        <f t="shared" si="1"/>
        <v>-0.14982284464720053</v>
      </c>
      <c r="I30" s="153">
        <v>2.3802565800000002</v>
      </c>
      <c r="J30" s="153">
        <v>22.361404250000003</v>
      </c>
      <c r="K30" s="153"/>
      <c r="L30" s="153">
        <v>0</v>
      </c>
      <c r="M30" s="153">
        <v>2.4015552999999996</v>
      </c>
      <c r="N30" s="153">
        <v>2.4015552999999996</v>
      </c>
      <c r="O30" s="153"/>
      <c r="P30" s="153">
        <v>2.7039054499999957</v>
      </c>
      <c r="Q30" s="153">
        <v>5.1054607499999953</v>
      </c>
      <c r="R30" s="189">
        <f t="shared" si="2"/>
        <v>66.422554903574934</v>
      </c>
    </row>
    <row r="31" spans="1:18" ht="16.5" x14ac:dyDescent="0.3">
      <c r="A31" s="152">
        <v>17</v>
      </c>
      <c r="B31" s="167" t="s">
        <v>662</v>
      </c>
      <c r="C31" s="168">
        <v>44.543919439999996</v>
      </c>
      <c r="D31" s="168">
        <f>VLOOKUP(A31,totales[],3,0)</f>
        <v>44.543919439999996</v>
      </c>
      <c r="E31" s="168">
        <f t="shared" si="0"/>
        <v>0</v>
      </c>
      <c r="F31" s="153">
        <v>44.543919440000003</v>
      </c>
      <c r="G31" s="153">
        <f>VLOOKUP(A31,totales[],4,0)</f>
        <v>44.591754150000007</v>
      </c>
      <c r="H31" s="153">
        <f t="shared" si="1"/>
        <v>-4.7834710000003611E-2</v>
      </c>
      <c r="I31" s="153">
        <v>0</v>
      </c>
      <c r="J31" s="153">
        <v>44.543919440000003</v>
      </c>
      <c r="K31" s="153"/>
      <c r="L31" s="153">
        <v>0</v>
      </c>
      <c r="M31" s="153">
        <v>0</v>
      </c>
      <c r="N31" s="153">
        <v>0</v>
      </c>
      <c r="O31" s="153"/>
      <c r="P31" s="153">
        <v>-7.1054273576010019E-15</v>
      </c>
      <c r="Q31" s="153">
        <v>-7.1054273576010019E-15</v>
      </c>
      <c r="R31" s="189">
        <f t="shared" si="2"/>
        <v>-9.2442320465124791E-14</v>
      </c>
    </row>
    <row r="32" spans="1:18" ht="16.5" x14ac:dyDescent="0.3">
      <c r="A32" s="152">
        <v>18</v>
      </c>
      <c r="B32" s="167" t="s">
        <v>663</v>
      </c>
      <c r="C32" s="168">
        <v>41.15665731</v>
      </c>
      <c r="D32" s="168">
        <f>VLOOKUP(A32,totales[],3,0)</f>
        <v>41.15665731</v>
      </c>
      <c r="E32" s="168">
        <f t="shared" si="0"/>
        <v>0</v>
      </c>
      <c r="F32" s="153">
        <v>41.15665731</v>
      </c>
      <c r="G32" s="153">
        <f>VLOOKUP(A32,totales[],4,0)</f>
        <v>41.190489889999995</v>
      </c>
      <c r="H32" s="153">
        <f t="shared" si="1"/>
        <v>-3.3832579999995005E-2</v>
      </c>
      <c r="I32" s="153">
        <v>0</v>
      </c>
      <c r="J32" s="153">
        <v>41.15665731</v>
      </c>
      <c r="K32" s="153"/>
      <c r="L32" s="153">
        <v>0</v>
      </c>
      <c r="M32" s="153">
        <v>0</v>
      </c>
      <c r="N32" s="153">
        <v>0</v>
      </c>
      <c r="O32" s="153"/>
      <c r="P32" s="153">
        <v>0</v>
      </c>
      <c r="Q32" s="153">
        <v>0</v>
      </c>
      <c r="R32" s="189">
        <f t="shared" si="2"/>
        <v>0</v>
      </c>
    </row>
    <row r="33" spans="1:18" ht="16.5" x14ac:dyDescent="0.3">
      <c r="A33" s="152">
        <v>19</v>
      </c>
      <c r="B33" s="167" t="s">
        <v>664</v>
      </c>
      <c r="C33" s="168">
        <v>27.67951665</v>
      </c>
      <c r="D33" s="168">
        <f>VLOOKUP(A33,totales[],3,0)</f>
        <v>27.67951665</v>
      </c>
      <c r="E33" s="168">
        <f t="shared" si="0"/>
        <v>0</v>
      </c>
      <c r="F33" s="153">
        <v>27.679516649999997</v>
      </c>
      <c r="G33" s="153">
        <f>VLOOKUP(A33,totales[],4,0)</f>
        <v>27.667951540000001</v>
      </c>
      <c r="H33" s="153">
        <f t="shared" si="1"/>
        <v>1.1565109999995826E-2</v>
      </c>
      <c r="I33" s="153">
        <v>0</v>
      </c>
      <c r="J33" s="153">
        <v>27.679516649999997</v>
      </c>
      <c r="K33" s="153"/>
      <c r="L33" s="153">
        <v>0</v>
      </c>
      <c r="M33" s="153">
        <v>0</v>
      </c>
      <c r="N33" s="153">
        <v>0</v>
      </c>
      <c r="O33" s="153"/>
      <c r="P33" s="153">
        <v>3.5527136788005009E-15</v>
      </c>
      <c r="Q33" s="153">
        <v>3.5527136788005009E-15</v>
      </c>
      <c r="R33" s="189">
        <f t="shared" si="2"/>
        <v>4.6221160232562396E-14</v>
      </c>
    </row>
    <row r="34" spans="1:18" ht="16.5" x14ac:dyDescent="0.3">
      <c r="A34" s="152">
        <v>20</v>
      </c>
      <c r="B34" s="167" t="s">
        <v>665</v>
      </c>
      <c r="C34" s="168">
        <v>28.220411859999999</v>
      </c>
      <c r="D34" s="168">
        <f>VLOOKUP(A34,totales[],3,0)</f>
        <v>28.220411859999999</v>
      </c>
      <c r="E34" s="168">
        <f t="shared" si="0"/>
        <v>0</v>
      </c>
      <c r="F34" s="153">
        <v>28.220411859999995</v>
      </c>
      <c r="G34" s="153">
        <f>VLOOKUP(A34,totales[],4,0)</f>
        <v>28.222041420000004</v>
      </c>
      <c r="H34" s="153">
        <f t="shared" si="1"/>
        <v>-1.6295600000084676E-3</v>
      </c>
      <c r="I34" s="153">
        <v>0</v>
      </c>
      <c r="J34" s="153">
        <v>28.220411859999995</v>
      </c>
      <c r="K34" s="153"/>
      <c r="L34" s="153">
        <v>0</v>
      </c>
      <c r="M34" s="153">
        <v>0</v>
      </c>
      <c r="N34" s="153">
        <v>0</v>
      </c>
      <c r="O34" s="153"/>
      <c r="P34" s="153">
        <v>3.5527136788005009E-15</v>
      </c>
      <c r="Q34" s="153">
        <v>3.5527136788005009E-15</v>
      </c>
      <c r="R34" s="189">
        <f t="shared" si="2"/>
        <v>4.6221160232562396E-14</v>
      </c>
    </row>
    <row r="35" spans="1:18" ht="16.5" x14ac:dyDescent="0.3">
      <c r="A35" s="152">
        <v>21</v>
      </c>
      <c r="B35" s="167" t="s">
        <v>666</v>
      </c>
      <c r="C35" s="168">
        <v>36.478634959999994</v>
      </c>
      <c r="D35" s="168">
        <f>VLOOKUP(A35,totales[],3,0)</f>
        <v>36.478634959999994</v>
      </c>
      <c r="E35" s="168">
        <f t="shared" si="0"/>
        <v>0</v>
      </c>
      <c r="F35" s="153">
        <v>36.478634960000001</v>
      </c>
      <c r="G35" s="153">
        <f>VLOOKUP(A35,totales[],4,0)</f>
        <v>36.44786311</v>
      </c>
      <c r="H35" s="153">
        <f t="shared" si="1"/>
        <v>3.0771850000000711E-2</v>
      </c>
      <c r="I35" s="153">
        <v>0</v>
      </c>
      <c r="J35" s="153">
        <v>36.478634960000001</v>
      </c>
      <c r="K35" s="153"/>
      <c r="L35" s="153">
        <v>0</v>
      </c>
      <c r="M35" s="153">
        <v>0</v>
      </c>
      <c r="N35" s="153">
        <v>0</v>
      </c>
      <c r="O35" s="153"/>
      <c r="P35" s="153">
        <v>-7.1054273576010019E-15</v>
      </c>
      <c r="Q35" s="153">
        <v>-7.1054273576010019E-15</v>
      </c>
      <c r="R35" s="189">
        <f t="shared" si="2"/>
        <v>-9.2442320465124791E-14</v>
      </c>
    </row>
    <row r="36" spans="1:18" ht="16.5" x14ac:dyDescent="0.3">
      <c r="A36" s="152">
        <v>22</v>
      </c>
      <c r="B36" s="167" t="s">
        <v>667</v>
      </c>
      <c r="C36" s="168">
        <v>44.988999990000003</v>
      </c>
      <c r="D36" s="168">
        <f>VLOOKUP(A36,totales[],3,0)</f>
        <v>44.988999990000003</v>
      </c>
      <c r="E36" s="168">
        <f t="shared" si="0"/>
        <v>0</v>
      </c>
      <c r="F36" s="153">
        <v>44.988999990000003</v>
      </c>
      <c r="G36" s="153">
        <f>VLOOKUP(A36,totales[],4,0)</f>
        <v>44.998899899999998</v>
      </c>
      <c r="H36" s="153">
        <f t="shared" si="1"/>
        <v>-9.8999099999943496E-3</v>
      </c>
      <c r="I36" s="153">
        <v>0</v>
      </c>
      <c r="J36" s="153">
        <v>44.988999990000003</v>
      </c>
      <c r="K36" s="153"/>
      <c r="L36" s="153">
        <v>0</v>
      </c>
      <c r="M36" s="153">
        <v>0</v>
      </c>
      <c r="N36" s="153">
        <v>0</v>
      </c>
      <c r="O36" s="153"/>
      <c r="P36" s="153">
        <v>0</v>
      </c>
      <c r="Q36" s="153">
        <v>0</v>
      </c>
      <c r="R36" s="189">
        <f t="shared" si="2"/>
        <v>0</v>
      </c>
    </row>
    <row r="37" spans="1:18" ht="16.5" x14ac:dyDescent="0.3">
      <c r="A37" s="152">
        <v>23</v>
      </c>
      <c r="B37" s="167" t="s">
        <v>668</v>
      </c>
      <c r="C37" s="168">
        <v>24.339269590000004</v>
      </c>
      <c r="D37" s="168">
        <f>VLOOKUP(A37,totales[],3,0)</f>
        <v>24.339269590000004</v>
      </c>
      <c r="E37" s="168">
        <f t="shared" si="0"/>
        <v>0</v>
      </c>
      <c r="F37" s="153">
        <v>24.339269590000001</v>
      </c>
      <c r="G37" s="153">
        <f>VLOOKUP(A37,totales[],4,0)</f>
        <v>24.333926949999999</v>
      </c>
      <c r="H37" s="153">
        <f t="shared" si="1"/>
        <v>5.3426400000020635E-3</v>
      </c>
      <c r="I37" s="153">
        <v>0</v>
      </c>
      <c r="J37" s="153">
        <v>24.339269590000001</v>
      </c>
      <c r="K37" s="153"/>
      <c r="L37" s="153">
        <v>0</v>
      </c>
      <c r="M37" s="153">
        <v>0</v>
      </c>
      <c r="N37" s="153">
        <v>0</v>
      </c>
      <c r="O37" s="153"/>
      <c r="P37" s="153">
        <v>3.5527136788005009E-15</v>
      </c>
      <c r="Q37" s="153">
        <v>3.5527136788005009E-15</v>
      </c>
      <c r="R37" s="189">
        <f t="shared" si="2"/>
        <v>4.6221160232562396E-14</v>
      </c>
    </row>
    <row r="38" spans="1:18" ht="16.5" x14ac:dyDescent="0.3">
      <c r="A38" s="152">
        <v>24</v>
      </c>
      <c r="B38" s="167" t="s">
        <v>669</v>
      </c>
      <c r="C38" s="168">
        <v>44.130572880000003</v>
      </c>
      <c r="D38" s="168">
        <f>VLOOKUP(A38,totales[],3,0)</f>
        <v>44.130572880000003</v>
      </c>
      <c r="E38" s="168">
        <f t="shared" si="0"/>
        <v>0</v>
      </c>
      <c r="F38" s="153">
        <v>44.13057288000001</v>
      </c>
      <c r="G38" s="153">
        <f>VLOOKUP(A38,totales[],4,0)</f>
        <v>44.113057349999998</v>
      </c>
      <c r="H38" s="153">
        <f t="shared" si="1"/>
        <v>1.7515530000011381E-2</v>
      </c>
      <c r="I38" s="153">
        <v>0</v>
      </c>
      <c r="J38" s="153">
        <v>44.13057288000001</v>
      </c>
      <c r="K38" s="153"/>
      <c r="L38" s="153">
        <v>0</v>
      </c>
      <c r="M38" s="153">
        <v>0</v>
      </c>
      <c r="N38" s="153">
        <v>0</v>
      </c>
      <c r="O38" s="153"/>
      <c r="P38" s="153">
        <v>-7.1054273576010019E-15</v>
      </c>
      <c r="Q38" s="153">
        <v>-7.1054273576010019E-15</v>
      </c>
      <c r="R38" s="189">
        <f t="shared" si="2"/>
        <v>-9.2442320465124791E-14</v>
      </c>
    </row>
    <row r="39" spans="1:18" ht="16.5" x14ac:dyDescent="0.3">
      <c r="A39" s="152">
        <v>25</v>
      </c>
      <c r="B39" s="167" t="s">
        <v>670</v>
      </c>
      <c r="C39" s="168">
        <v>131.42125502238261</v>
      </c>
      <c r="D39" s="168">
        <f>VLOOKUP(A39,totales[],3,0)</f>
        <v>131.42125502238261</v>
      </c>
      <c r="E39" s="168">
        <f t="shared" si="0"/>
        <v>0</v>
      </c>
      <c r="F39" s="153">
        <v>102.99376115999999</v>
      </c>
      <c r="G39" s="153">
        <f>VLOOKUP(A39,totales[],4,0)</f>
        <v>103.50538585982986</v>
      </c>
      <c r="H39" s="153">
        <f t="shared" si="1"/>
        <v>-0.51162469982986636</v>
      </c>
      <c r="I39" s="153">
        <v>11.979004559999998</v>
      </c>
      <c r="J39" s="153">
        <v>114.97276571999998</v>
      </c>
      <c r="K39" s="153"/>
      <c r="L39" s="153">
        <v>0</v>
      </c>
      <c r="M39" s="153">
        <v>10.60209543</v>
      </c>
      <c r="N39" s="153">
        <v>10.60209543</v>
      </c>
      <c r="O39" s="153"/>
      <c r="P39" s="153">
        <v>5.8463938723826256</v>
      </c>
      <c r="Q39" s="153">
        <v>16.448489302382626</v>
      </c>
      <c r="R39" s="189">
        <f t="shared" si="2"/>
        <v>213.99649067292819</v>
      </c>
    </row>
    <row r="40" spans="1:18" ht="16.5" x14ac:dyDescent="0.3">
      <c r="A40" s="152">
        <v>26</v>
      </c>
      <c r="B40" s="167" t="s">
        <v>671</v>
      </c>
      <c r="C40" s="168">
        <v>114.81579499999999</v>
      </c>
      <c r="D40" s="168">
        <f>VLOOKUP(A40,totales[],3,0)</f>
        <v>114.81579499999999</v>
      </c>
      <c r="E40" s="168">
        <f t="shared" si="0"/>
        <v>0</v>
      </c>
      <c r="F40" s="153">
        <v>75.254163419999998</v>
      </c>
      <c r="G40" s="153">
        <f>VLOOKUP(A40,totales[],4,0)</f>
        <v>75.195425080000007</v>
      </c>
      <c r="H40" s="153">
        <f t="shared" si="1"/>
        <v>5.8738339999990785E-2</v>
      </c>
      <c r="I40" s="153">
        <v>10.378929830000001</v>
      </c>
      <c r="J40" s="153">
        <v>85.633093250000002</v>
      </c>
      <c r="K40" s="153"/>
      <c r="L40" s="153">
        <v>0</v>
      </c>
      <c r="M40" s="153">
        <v>10.40372526</v>
      </c>
      <c r="N40" s="153">
        <v>10.40372526</v>
      </c>
      <c r="O40" s="153"/>
      <c r="P40" s="153">
        <v>18.778976489999991</v>
      </c>
      <c r="Q40" s="153">
        <v>29.182701749999993</v>
      </c>
      <c r="R40" s="189">
        <f t="shared" si="2"/>
        <v>379.66986803767492</v>
      </c>
    </row>
    <row r="41" spans="1:18" ht="16.5" x14ac:dyDescent="0.3">
      <c r="A41" s="152">
        <v>27</v>
      </c>
      <c r="B41" s="167" t="s">
        <v>672</v>
      </c>
      <c r="C41" s="168">
        <v>121.93666204</v>
      </c>
      <c r="D41" s="168">
        <f>VLOOKUP(A41,totales[],3,0)</f>
        <v>121.93666204</v>
      </c>
      <c r="E41" s="168">
        <f t="shared" si="0"/>
        <v>0</v>
      </c>
      <c r="F41" s="153">
        <v>108.76747066000003</v>
      </c>
      <c r="G41" s="153">
        <f>VLOOKUP(A41,totales[],4,0)</f>
        <v>108.77423195</v>
      </c>
      <c r="H41" s="153">
        <f t="shared" si="1"/>
        <v>-6.7612899999716092E-3</v>
      </c>
      <c r="I41" s="153">
        <v>5.7636706599999998</v>
      </c>
      <c r="J41" s="153">
        <v>114.53114132000003</v>
      </c>
      <c r="K41" s="153"/>
      <c r="L41" s="153">
        <v>0</v>
      </c>
      <c r="M41" s="153">
        <v>4.9370266100000002</v>
      </c>
      <c r="N41" s="153">
        <v>4.9370266100000002</v>
      </c>
      <c r="O41" s="153"/>
      <c r="P41" s="153">
        <v>2.4684941099999698</v>
      </c>
      <c r="Q41" s="153">
        <v>7.40552071999997</v>
      </c>
      <c r="R41" s="189">
        <f t="shared" si="2"/>
        <v>96.346565119271602</v>
      </c>
    </row>
    <row r="42" spans="1:18" ht="16.5" x14ac:dyDescent="0.3">
      <c r="A42" s="152">
        <v>28</v>
      </c>
      <c r="B42" s="167" t="s">
        <v>673</v>
      </c>
      <c r="C42" s="168">
        <v>333.76200130000001</v>
      </c>
      <c r="D42" s="168">
        <f>VLOOKUP(A42,totales[],3,0)</f>
        <v>333.76200130000001</v>
      </c>
      <c r="E42" s="168">
        <f t="shared" si="0"/>
        <v>0</v>
      </c>
      <c r="F42" s="153">
        <v>305.17194241999999</v>
      </c>
      <c r="G42" s="153">
        <f>VLOOKUP(A42,totales[],4,0)</f>
        <v>305.45588881798585</v>
      </c>
      <c r="H42" s="153">
        <f t="shared" si="1"/>
        <v>-0.28394639798585786</v>
      </c>
      <c r="I42" s="153">
        <v>17.612518619999999</v>
      </c>
      <c r="J42" s="153">
        <v>322.78446104</v>
      </c>
      <c r="K42" s="153"/>
      <c r="L42" s="153">
        <v>0</v>
      </c>
      <c r="M42" s="153">
        <v>7.1787339100000001</v>
      </c>
      <c r="N42" s="153">
        <v>7.1787339100000001</v>
      </c>
      <c r="O42" s="153"/>
      <c r="P42" s="153">
        <v>3.798806350000012</v>
      </c>
      <c r="Q42" s="153">
        <v>10.977540260000012</v>
      </c>
      <c r="R42" s="189">
        <f t="shared" si="2"/>
        <v>142.81889653662614</v>
      </c>
    </row>
    <row r="43" spans="1:18" ht="16.5" x14ac:dyDescent="0.3">
      <c r="A43" s="152">
        <v>29</v>
      </c>
      <c r="B43" s="167" t="s">
        <v>674</v>
      </c>
      <c r="C43" s="168">
        <v>44.626217500000003</v>
      </c>
      <c r="D43" s="168">
        <f>VLOOKUP(A43,totales[],3,0)</f>
        <v>44.626217500000003</v>
      </c>
      <c r="E43" s="168">
        <f t="shared" si="0"/>
        <v>0</v>
      </c>
      <c r="F43" s="153">
        <v>40.782025969999999</v>
      </c>
      <c r="G43" s="153">
        <f>VLOOKUP(A43,totales[],4,0)</f>
        <v>40.77844563</v>
      </c>
      <c r="H43" s="153">
        <f t="shared" si="1"/>
        <v>3.5803399999991825E-3</v>
      </c>
      <c r="I43" s="153">
        <v>3.4202067199999999</v>
      </c>
      <c r="J43" s="153">
        <v>44.202232690000002</v>
      </c>
      <c r="K43" s="153"/>
      <c r="L43" s="153">
        <v>0</v>
      </c>
      <c r="M43" s="153">
        <v>0.42398480999999993</v>
      </c>
      <c r="N43" s="153">
        <v>0.42398480999999993</v>
      </c>
      <c r="O43" s="153"/>
      <c r="P43" s="153">
        <v>0</v>
      </c>
      <c r="Q43" s="153">
        <v>0.42398480999999993</v>
      </c>
      <c r="R43" s="189">
        <f t="shared" si="2"/>
        <v>5.5160847765809988</v>
      </c>
    </row>
    <row r="44" spans="1:18" ht="16.5" x14ac:dyDescent="0.3">
      <c r="A44" s="152">
        <v>30</v>
      </c>
      <c r="B44" s="167" t="s">
        <v>675</v>
      </c>
      <c r="C44" s="168">
        <v>131.69079063000001</v>
      </c>
      <c r="D44" s="168">
        <f>VLOOKUP(A44,totales[],3,0)</f>
        <v>131.69079063000001</v>
      </c>
      <c r="E44" s="168">
        <f t="shared" si="0"/>
        <v>0</v>
      </c>
      <c r="F44" s="153">
        <v>111.47557655000001</v>
      </c>
      <c r="G44" s="153">
        <f>VLOOKUP(A44,totales[],4,0)</f>
        <v>111.87624146587984</v>
      </c>
      <c r="H44" s="153">
        <f t="shared" si="1"/>
        <v>-0.40066491587982966</v>
      </c>
      <c r="I44" s="153">
        <v>10.677213929999999</v>
      </c>
      <c r="J44" s="153">
        <v>122.15279048000001</v>
      </c>
      <c r="K44" s="153"/>
      <c r="L44" s="153">
        <v>0</v>
      </c>
      <c r="M44" s="153">
        <v>5.8760289600000002</v>
      </c>
      <c r="N44" s="153">
        <v>5.8760289600000002</v>
      </c>
      <c r="O44" s="153"/>
      <c r="P44" s="153">
        <v>3.6619711900000018</v>
      </c>
      <c r="Q44" s="153">
        <v>9.538000150000002</v>
      </c>
      <c r="R44" s="189">
        <f t="shared" si="2"/>
        <v>124.09033575151503</v>
      </c>
    </row>
    <row r="45" spans="1:18" ht="16.5" x14ac:dyDescent="0.3">
      <c r="A45" s="152">
        <v>31</v>
      </c>
      <c r="B45" s="167" t="s">
        <v>676</v>
      </c>
      <c r="C45" s="168">
        <v>275.53136964000004</v>
      </c>
      <c r="D45" s="168">
        <f>VLOOKUP(A45,totales[],3,0)</f>
        <v>275.53136964000004</v>
      </c>
      <c r="E45" s="168">
        <f t="shared" si="0"/>
        <v>0</v>
      </c>
      <c r="F45" s="153">
        <v>206.66914774</v>
      </c>
      <c r="G45" s="153">
        <f>VLOOKUP(A45,totales[],4,0)</f>
        <v>207.67682931841603</v>
      </c>
      <c r="H45" s="153">
        <f t="shared" si="1"/>
        <v>-1.007681578416026</v>
      </c>
      <c r="I45" s="153">
        <v>25.217597319999999</v>
      </c>
      <c r="J45" s="153">
        <v>231.88674506000001</v>
      </c>
      <c r="K45" s="153"/>
      <c r="L45" s="153">
        <v>0</v>
      </c>
      <c r="M45" s="153">
        <v>25.338589240000001</v>
      </c>
      <c r="N45" s="153">
        <v>25.338589240000001</v>
      </c>
      <c r="O45" s="153"/>
      <c r="P45" s="153">
        <v>18.306035340000026</v>
      </c>
      <c r="Q45" s="153">
        <v>43.644624580000027</v>
      </c>
      <c r="R45" s="189">
        <f t="shared" si="2"/>
        <v>567.82093024825838</v>
      </c>
    </row>
    <row r="46" spans="1:18" ht="16.5" x14ac:dyDescent="0.3">
      <c r="A46" s="152">
        <v>32</v>
      </c>
      <c r="B46" s="167" t="s">
        <v>677</v>
      </c>
      <c r="C46" s="168">
        <v>64.29994275</v>
      </c>
      <c r="D46" s="168">
        <f>VLOOKUP(A46,totales[],3,0)</f>
        <v>64.29994275</v>
      </c>
      <c r="E46" s="168">
        <f t="shared" si="0"/>
        <v>0</v>
      </c>
      <c r="F46" s="153">
        <v>58.545910380000009</v>
      </c>
      <c r="G46" s="153">
        <f>VLOOKUP(A46,totales[],4,0)</f>
        <v>58.505823940000006</v>
      </c>
      <c r="H46" s="153">
        <f t="shared" si="1"/>
        <v>4.0086440000003165E-2</v>
      </c>
      <c r="I46" s="153">
        <v>5.75403237</v>
      </c>
      <c r="J46" s="153">
        <v>64.299942750000014</v>
      </c>
      <c r="K46" s="153"/>
      <c r="L46" s="153">
        <v>0</v>
      </c>
      <c r="M46" s="153">
        <v>0</v>
      </c>
      <c r="N46" s="153">
        <v>0</v>
      </c>
      <c r="O46" s="153"/>
      <c r="P46" s="153">
        <v>-1.4210854715202004E-14</v>
      </c>
      <c r="Q46" s="153">
        <v>-1.4210854715202004E-14</v>
      </c>
      <c r="R46" s="189">
        <f t="shared" si="2"/>
        <v>-1.8488464093024958E-13</v>
      </c>
    </row>
    <row r="47" spans="1:18" ht="16.5" x14ac:dyDescent="0.3">
      <c r="A47" s="152">
        <v>33</v>
      </c>
      <c r="B47" s="167" t="s">
        <v>678</v>
      </c>
      <c r="C47" s="168">
        <v>77.593356810000003</v>
      </c>
      <c r="D47" s="168">
        <f>VLOOKUP(A47,totales[],3,0)</f>
        <v>77.593356810000003</v>
      </c>
      <c r="E47" s="168">
        <f t="shared" si="0"/>
        <v>0</v>
      </c>
      <c r="F47" s="153">
        <v>64.776632500000019</v>
      </c>
      <c r="G47" s="153">
        <f>VLOOKUP(A47,totales[],4,0)</f>
        <v>64.799780200000001</v>
      </c>
      <c r="H47" s="153">
        <f t="shared" si="1"/>
        <v>-2.3147699999981342E-2</v>
      </c>
      <c r="I47" s="153">
        <v>8.0365205600000014</v>
      </c>
      <c r="J47" s="153">
        <v>72.813153060000019</v>
      </c>
      <c r="K47" s="153"/>
      <c r="L47" s="153">
        <v>0</v>
      </c>
      <c r="M47" s="153">
        <v>3.6621349799999994</v>
      </c>
      <c r="N47" s="153">
        <v>3.6621349799999994</v>
      </c>
      <c r="O47" s="153"/>
      <c r="P47" s="153">
        <v>1.1180687699999847</v>
      </c>
      <c r="Q47" s="153">
        <v>4.7802037499999841</v>
      </c>
      <c r="R47" s="189">
        <f t="shared" si="2"/>
        <v>62.190928807874791</v>
      </c>
    </row>
    <row r="48" spans="1:18" ht="16.5" x14ac:dyDescent="0.3">
      <c r="A48" s="152">
        <v>34</v>
      </c>
      <c r="B48" s="167" t="s">
        <v>679</v>
      </c>
      <c r="C48" s="168">
        <v>72.494912540000001</v>
      </c>
      <c r="D48" s="168">
        <f>VLOOKUP(A48,totales[],3,0)</f>
        <v>72.494912540000001</v>
      </c>
      <c r="E48" s="168">
        <f t="shared" si="0"/>
        <v>0</v>
      </c>
      <c r="F48" s="153">
        <v>70.729657920000008</v>
      </c>
      <c r="G48" s="153">
        <f>VLOOKUP(A48,totales[],4,0)</f>
        <v>70.785210390000003</v>
      </c>
      <c r="H48" s="153">
        <f t="shared" si="1"/>
        <v>-5.5552469999994969E-2</v>
      </c>
      <c r="I48" s="153">
        <v>1.7652546200000001</v>
      </c>
      <c r="J48" s="153">
        <v>72.494912540000001</v>
      </c>
      <c r="K48" s="153"/>
      <c r="L48" s="153">
        <v>0</v>
      </c>
      <c r="M48" s="153">
        <v>0</v>
      </c>
      <c r="N48" s="153">
        <v>0</v>
      </c>
      <c r="O48" s="153"/>
      <c r="P48" s="153">
        <v>0</v>
      </c>
      <c r="Q48" s="153">
        <v>0</v>
      </c>
      <c r="R48" s="189">
        <f t="shared" si="2"/>
        <v>0</v>
      </c>
    </row>
    <row r="49" spans="1:18" ht="16.5" x14ac:dyDescent="0.3">
      <c r="A49" s="152">
        <v>35</v>
      </c>
      <c r="B49" s="167" t="s">
        <v>680</v>
      </c>
      <c r="C49" s="168">
        <v>40.49746313</v>
      </c>
      <c r="D49" s="168">
        <f>VLOOKUP(A49,totales[],3,0)</f>
        <v>40.49746313</v>
      </c>
      <c r="E49" s="168">
        <f t="shared" si="0"/>
        <v>0</v>
      </c>
      <c r="F49" s="153">
        <v>40.49746313</v>
      </c>
      <c r="G49" s="153">
        <f>VLOOKUP(A49,totales[],4,0)</f>
        <v>40.485089260000002</v>
      </c>
      <c r="H49" s="153">
        <f t="shared" si="1"/>
        <v>1.2373869999997567E-2</v>
      </c>
      <c r="I49" s="153">
        <v>0</v>
      </c>
      <c r="J49" s="153">
        <v>40.49746313</v>
      </c>
      <c r="K49" s="153"/>
      <c r="L49" s="153">
        <v>0</v>
      </c>
      <c r="M49" s="153">
        <v>0</v>
      </c>
      <c r="N49" s="153">
        <v>0</v>
      </c>
      <c r="O49" s="153"/>
      <c r="P49" s="153">
        <v>0</v>
      </c>
      <c r="Q49" s="153">
        <v>0</v>
      </c>
      <c r="R49" s="189">
        <f t="shared" si="2"/>
        <v>0</v>
      </c>
    </row>
    <row r="50" spans="1:18" ht="16.5" x14ac:dyDescent="0.3">
      <c r="A50" s="152">
        <v>36</v>
      </c>
      <c r="B50" s="167" t="s">
        <v>681</v>
      </c>
      <c r="C50" s="168">
        <v>8.5883198700000012</v>
      </c>
      <c r="D50" s="168">
        <f>VLOOKUP(A50,totales[],3,0)</f>
        <v>8.5883198700000012</v>
      </c>
      <c r="E50" s="168">
        <f t="shared" si="0"/>
        <v>0</v>
      </c>
      <c r="F50" s="153">
        <v>7.2778074900000025</v>
      </c>
      <c r="G50" s="153">
        <f>VLOOKUP(A50,totales[],4,0)</f>
        <v>7.3588319599999998</v>
      </c>
      <c r="H50" s="153">
        <f t="shared" si="1"/>
        <v>-8.1024469999997351E-2</v>
      </c>
      <c r="I50" s="153">
        <v>0.85883196000000006</v>
      </c>
      <c r="J50" s="153">
        <v>8.1366394500000023</v>
      </c>
      <c r="K50" s="153"/>
      <c r="L50" s="153">
        <v>0</v>
      </c>
      <c r="M50" s="153">
        <v>0.45168042000000008</v>
      </c>
      <c r="N50" s="153">
        <v>0.45168042000000008</v>
      </c>
      <c r="O50" s="153"/>
      <c r="P50" s="153">
        <v>-1.2212453270876722E-15</v>
      </c>
      <c r="Q50" s="153">
        <v>0.45168041999999886</v>
      </c>
      <c r="R50" s="189">
        <f t="shared" si="2"/>
        <v>5.8764074322419848</v>
      </c>
    </row>
    <row r="51" spans="1:18" ht="16.5" x14ac:dyDescent="0.3">
      <c r="A51" s="152">
        <v>37</v>
      </c>
      <c r="B51" s="167" t="s">
        <v>682</v>
      </c>
      <c r="C51" s="168">
        <v>173.17475912999998</v>
      </c>
      <c r="D51" s="168">
        <f>VLOOKUP(A51,totales[],3,0)</f>
        <v>173.17475912999998</v>
      </c>
      <c r="E51" s="168">
        <f t="shared" si="0"/>
        <v>0</v>
      </c>
      <c r="F51" s="153">
        <v>151.45936434999999</v>
      </c>
      <c r="G51" s="153">
        <f>VLOOKUP(A51,totales[],4,0)</f>
        <v>151.4179565</v>
      </c>
      <c r="H51" s="153">
        <f t="shared" si="1"/>
        <v>4.1407849999984592E-2</v>
      </c>
      <c r="I51" s="153">
        <v>21.71539233</v>
      </c>
      <c r="J51" s="153">
        <v>173.17475667999997</v>
      </c>
      <c r="K51" s="153"/>
      <c r="L51" s="153">
        <v>0</v>
      </c>
      <c r="M51" s="153">
        <v>0</v>
      </c>
      <c r="N51" s="153">
        <v>0</v>
      </c>
      <c r="O51" s="153"/>
      <c r="P51" s="153">
        <v>2.4500000108673703E-6</v>
      </c>
      <c r="Q51" s="153">
        <v>2.4500000108673703E-6</v>
      </c>
      <c r="R51" s="189">
        <f t="shared" si="2"/>
        <v>3.1874745141385572E-5</v>
      </c>
    </row>
    <row r="52" spans="1:18" ht="16.5" x14ac:dyDescent="0.3">
      <c r="A52" s="152">
        <v>38</v>
      </c>
      <c r="B52" s="167" t="s">
        <v>683</v>
      </c>
      <c r="C52" s="168">
        <v>113.818456</v>
      </c>
      <c r="D52" s="168">
        <f>VLOOKUP(A52,totales[],3,0)</f>
        <v>113.818456</v>
      </c>
      <c r="E52" s="168">
        <f t="shared" si="0"/>
        <v>0</v>
      </c>
      <c r="F52" s="153">
        <v>81.727867160000002</v>
      </c>
      <c r="G52" s="153">
        <f>VLOOKUP(A52,totales[],4,0)</f>
        <v>82.259337435271831</v>
      </c>
      <c r="H52" s="153">
        <f t="shared" si="1"/>
        <v>-0.531470275271829</v>
      </c>
      <c r="I52" s="153">
        <v>9.6362806699999979</v>
      </c>
      <c r="J52" s="153">
        <v>91.364147830000007</v>
      </c>
      <c r="K52" s="153"/>
      <c r="L52" s="153">
        <v>0</v>
      </c>
      <c r="M52" s="153">
        <v>9.6711771400000011</v>
      </c>
      <c r="N52" s="153">
        <v>9.6711771400000011</v>
      </c>
      <c r="O52" s="153"/>
      <c r="P52" s="153">
        <v>12.783131029999989</v>
      </c>
      <c r="Q52" s="153">
        <v>22.45430816999999</v>
      </c>
      <c r="R52" s="189">
        <f t="shared" si="2"/>
        <v>292.13279472251685</v>
      </c>
    </row>
    <row r="53" spans="1:18" ht="16.5" x14ac:dyDescent="0.3">
      <c r="A53" s="152">
        <v>39</v>
      </c>
      <c r="B53" s="167" t="s">
        <v>684</v>
      </c>
      <c r="C53" s="168">
        <v>65.672528679999999</v>
      </c>
      <c r="D53" s="168">
        <f>VLOOKUP(A53,totales[],3,0)</f>
        <v>65.672528679999999</v>
      </c>
      <c r="E53" s="168">
        <f t="shared" si="0"/>
        <v>0</v>
      </c>
      <c r="F53" s="153">
        <v>50.498606549999998</v>
      </c>
      <c r="G53" s="153">
        <f>VLOOKUP(A53,totales[],4,0)</f>
        <v>50.567252780000004</v>
      </c>
      <c r="H53" s="153">
        <f t="shared" si="1"/>
        <v>-6.8646230000005914E-2</v>
      </c>
      <c r="I53" s="153">
        <v>6.5672527800000005</v>
      </c>
      <c r="J53" s="153">
        <v>57.065859329999995</v>
      </c>
      <c r="K53" s="153"/>
      <c r="L53" s="153">
        <v>0</v>
      </c>
      <c r="M53" s="153">
        <v>5.9451479100000002</v>
      </c>
      <c r="N53" s="153">
        <v>5.9451479100000002</v>
      </c>
      <c r="O53" s="153"/>
      <c r="P53" s="153">
        <v>2.661521440000004</v>
      </c>
      <c r="Q53" s="153">
        <v>8.6066693500000042</v>
      </c>
      <c r="R53" s="189">
        <f t="shared" si="2"/>
        <v>111.97362891043505</v>
      </c>
    </row>
    <row r="54" spans="1:18" ht="16.5" x14ac:dyDescent="0.3">
      <c r="A54" s="152">
        <v>40</v>
      </c>
      <c r="B54" s="167" t="s">
        <v>685</v>
      </c>
      <c r="C54" s="168">
        <v>14.802609670152547</v>
      </c>
      <c r="D54" s="168">
        <f>VLOOKUP(A54,totales[],3,0)</f>
        <v>14.802609670152547</v>
      </c>
      <c r="E54" s="168">
        <f t="shared" si="0"/>
        <v>0</v>
      </c>
      <c r="F54" s="153">
        <v>10.020245559999999</v>
      </c>
      <c r="G54" s="153">
        <f>VLOOKUP(A54,totales[],4,0)</f>
        <v>10.026143975278968</v>
      </c>
      <c r="H54" s="153">
        <f t="shared" si="1"/>
        <v>-5.8984152789687272E-3</v>
      </c>
      <c r="I54" s="153">
        <v>1.3316432999999999</v>
      </c>
      <c r="J54" s="153">
        <v>11.351888859999999</v>
      </c>
      <c r="K54" s="153"/>
      <c r="L54" s="153">
        <v>0</v>
      </c>
      <c r="M54" s="153">
        <v>1.3536684399999999</v>
      </c>
      <c r="N54" s="153">
        <v>1.3536684399999999</v>
      </c>
      <c r="O54" s="153"/>
      <c r="P54" s="153">
        <v>2.0970523701525483</v>
      </c>
      <c r="Q54" s="153">
        <v>3.4507208101525482</v>
      </c>
      <c r="R54" s="189">
        <f t="shared" si="2"/>
        <v>44.894222812165665</v>
      </c>
    </row>
    <row r="55" spans="1:18" ht="16.5" x14ac:dyDescent="0.3">
      <c r="A55" s="152">
        <v>41</v>
      </c>
      <c r="B55" s="167" t="s">
        <v>686</v>
      </c>
      <c r="C55" s="168">
        <v>247.30442816000001</v>
      </c>
      <c r="D55" s="168">
        <f>VLOOKUP(A55,totales[],3,0)</f>
        <v>247.30442816000001</v>
      </c>
      <c r="E55" s="168">
        <f t="shared" si="0"/>
        <v>0</v>
      </c>
      <c r="F55" s="153">
        <v>188.88498796000002</v>
      </c>
      <c r="G55" s="153">
        <f>VLOOKUP(A55,totales[],4,0)</f>
        <v>190.69528655770102</v>
      </c>
      <c r="H55" s="153">
        <f t="shared" si="1"/>
        <v>-1.8102985977010064</v>
      </c>
      <c r="I55" s="153">
        <v>22.046350480000001</v>
      </c>
      <c r="J55" s="153">
        <v>210.93133844000002</v>
      </c>
      <c r="K55" s="153"/>
      <c r="L55" s="153">
        <v>0</v>
      </c>
      <c r="M55" s="153">
        <v>22.162253610000004</v>
      </c>
      <c r="N55" s="153">
        <v>22.162253610000004</v>
      </c>
      <c r="O55" s="153"/>
      <c r="P55" s="153">
        <v>14.210836109999992</v>
      </c>
      <c r="Q55" s="153">
        <v>36.373089719999996</v>
      </c>
      <c r="R55" s="189">
        <f t="shared" si="2"/>
        <v>473.21753456617193</v>
      </c>
    </row>
    <row r="56" spans="1:18" ht="16.5" x14ac:dyDescent="0.3">
      <c r="A56" s="152">
        <v>42</v>
      </c>
      <c r="B56" s="167" t="s">
        <v>687</v>
      </c>
      <c r="C56" s="168">
        <v>107.39755425114303</v>
      </c>
      <c r="D56" s="168">
        <f>VLOOKUP(A56,totales[],3,0)</f>
        <v>107.39755425114303</v>
      </c>
      <c r="E56" s="168">
        <f t="shared" si="0"/>
        <v>0</v>
      </c>
      <c r="F56" s="153">
        <v>49.94968532</v>
      </c>
      <c r="G56" s="153">
        <f>VLOOKUP(A56,totales[],4,0)</f>
        <v>52.462392159045592</v>
      </c>
      <c r="H56" s="153">
        <f t="shared" si="1"/>
        <v>-2.5127068390455918</v>
      </c>
      <c r="I56" s="153">
        <v>9.3502898100000014</v>
      </c>
      <c r="J56" s="153">
        <v>59.29997513</v>
      </c>
      <c r="K56" s="153"/>
      <c r="L56" s="153">
        <v>0</v>
      </c>
      <c r="M56" s="153">
        <v>9.3256840399999987</v>
      </c>
      <c r="N56" s="153">
        <v>9.3256840399999987</v>
      </c>
      <c r="O56" s="153"/>
      <c r="P56" s="153">
        <v>38.771895081143036</v>
      </c>
      <c r="Q56" s="153">
        <v>48.097579121143035</v>
      </c>
      <c r="R56" s="189">
        <f t="shared" si="2"/>
        <v>625.75431412398302</v>
      </c>
    </row>
    <row r="57" spans="1:18" ht="16.5" x14ac:dyDescent="0.3">
      <c r="A57" s="152">
        <v>43</v>
      </c>
      <c r="B57" s="167" t="s">
        <v>688</v>
      </c>
      <c r="C57" s="168">
        <v>43.749757589999994</v>
      </c>
      <c r="D57" s="168">
        <f>VLOOKUP(A57,totales[],3,0)</f>
        <v>43.749757589999994</v>
      </c>
      <c r="E57" s="168">
        <f t="shared" si="0"/>
        <v>0</v>
      </c>
      <c r="F57" s="153">
        <v>33.019069859999995</v>
      </c>
      <c r="G57" s="153">
        <f>VLOOKUP(A57,totales[],4,0)</f>
        <v>33.018033860611837</v>
      </c>
      <c r="H57" s="153">
        <f t="shared" si="1"/>
        <v>1.0359993881579044E-3</v>
      </c>
      <c r="I57" s="153">
        <v>3.7925962700000002</v>
      </c>
      <c r="J57" s="153">
        <v>36.811666129999992</v>
      </c>
      <c r="K57" s="153"/>
      <c r="L57" s="153">
        <v>0</v>
      </c>
      <c r="M57" s="153">
        <v>3.8481965700000003</v>
      </c>
      <c r="N57" s="153">
        <v>3.8481965700000003</v>
      </c>
      <c r="O57" s="153"/>
      <c r="P57" s="153">
        <v>3.0898948900000023</v>
      </c>
      <c r="Q57" s="153">
        <v>6.9380914600000025</v>
      </c>
      <c r="R57" s="189">
        <f t="shared" si="2"/>
        <v>90.265263703746029</v>
      </c>
    </row>
    <row r="58" spans="1:18" ht="16.5" x14ac:dyDescent="0.3">
      <c r="A58" s="152">
        <v>44</v>
      </c>
      <c r="B58" s="167" t="s">
        <v>689</v>
      </c>
      <c r="C58" s="168">
        <v>21.997</v>
      </c>
      <c r="D58" s="168">
        <f>VLOOKUP(A58,totales[],3,0)</f>
        <v>21.997</v>
      </c>
      <c r="E58" s="168">
        <f t="shared" si="0"/>
        <v>0</v>
      </c>
      <c r="F58" s="153">
        <v>18.69745</v>
      </c>
      <c r="G58" s="153">
        <f>VLOOKUP(A58,totales[],4,0)</f>
        <v>18.6997</v>
      </c>
      <c r="H58" s="153">
        <f t="shared" si="1"/>
        <v>-2.2500000000000853E-3</v>
      </c>
      <c r="I58" s="153">
        <v>2.1997</v>
      </c>
      <c r="J58" s="153">
        <v>20.89715</v>
      </c>
      <c r="K58" s="153"/>
      <c r="L58" s="153">
        <v>0</v>
      </c>
      <c r="M58" s="153">
        <v>1.09985</v>
      </c>
      <c r="N58" s="153">
        <v>1.09985</v>
      </c>
      <c r="O58" s="153"/>
      <c r="P58" s="153">
        <v>0</v>
      </c>
      <c r="Q58" s="153">
        <v>1.09985</v>
      </c>
      <c r="R58" s="189">
        <f t="shared" si="2"/>
        <v>14.309158484999999</v>
      </c>
    </row>
    <row r="59" spans="1:18" ht="16.5" x14ac:dyDescent="0.3">
      <c r="A59" s="152">
        <v>45</v>
      </c>
      <c r="B59" s="167" t="s">
        <v>690</v>
      </c>
      <c r="C59" s="168">
        <v>57.293560790000001</v>
      </c>
      <c r="D59" s="168">
        <f>VLOOKUP(A59,totales[],3,0)</f>
        <v>57.293560790000001</v>
      </c>
      <c r="E59" s="168">
        <f t="shared" si="0"/>
        <v>0</v>
      </c>
      <c r="F59" s="153">
        <v>41.077831500000002</v>
      </c>
      <c r="G59" s="153">
        <f>VLOOKUP(A59,totales[],4,0)</f>
        <v>40.793602813114461</v>
      </c>
      <c r="H59" s="153">
        <f t="shared" si="1"/>
        <v>0.28422868688554104</v>
      </c>
      <c r="I59" s="153">
        <v>5.1791876200000004</v>
      </c>
      <c r="J59" s="153">
        <v>46.257019120000002</v>
      </c>
      <c r="K59" s="153"/>
      <c r="L59" s="153">
        <v>0</v>
      </c>
      <c r="M59" s="153">
        <v>5.3374020800000004</v>
      </c>
      <c r="N59" s="153">
        <v>5.3374020800000004</v>
      </c>
      <c r="O59" s="153"/>
      <c r="P59" s="153">
        <v>5.6991395899999979</v>
      </c>
      <c r="Q59" s="153">
        <v>11.036541669999998</v>
      </c>
      <c r="R59" s="189">
        <f t="shared" si="2"/>
        <v>143.58651078086697</v>
      </c>
    </row>
    <row r="60" spans="1:18" ht="16.5" x14ac:dyDescent="0.3">
      <c r="A60" s="152">
        <v>46</v>
      </c>
      <c r="B60" s="167" t="s">
        <v>691</v>
      </c>
      <c r="C60" s="168">
        <v>21.401625790000001</v>
      </c>
      <c r="D60" s="168">
        <f>VLOOKUP(A60,totales[],3,0)</f>
        <v>21.401625790000001</v>
      </c>
      <c r="E60" s="168">
        <f t="shared" si="0"/>
        <v>0</v>
      </c>
      <c r="F60" s="153">
        <v>18.19138134</v>
      </c>
      <c r="G60" s="153">
        <f>VLOOKUP(A60,totales[],4,0)</f>
        <v>18.140162520000001</v>
      </c>
      <c r="H60" s="153">
        <f t="shared" si="1"/>
        <v>5.1218819999998999E-2</v>
      </c>
      <c r="I60" s="153">
        <v>2.1401625200000001</v>
      </c>
      <c r="J60" s="153">
        <v>20.33154386</v>
      </c>
      <c r="K60" s="153"/>
      <c r="L60" s="153">
        <v>0</v>
      </c>
      <c r="M60" s="153">
        <v>1.0700819300000002</v>
      </c>
      <c r="N60" s="153">
        <v>1.0700819300000002</v>
      </c>
      <c r="O60" s="153"/>
      <c r="P60" s="153">
        <v>0</v>
      </c>
      <c r="Q60" s="153">
        <v>1.0700819300000002</v>
      </c>
      <c r="R60" s="189">
        <f t="shared" si="2"/>
        <v>13.921872917493001</v>
      </c>
    </row>
    <row r="61" spans="1:18" ht="16.5" x14ac:dyDescent="0.3">
      <c r="A61" s="152">
        <v>47</v>
      </c>
      <c r="B61" s="167" t="s">
        <v>692</v>
      </c>
      <c r="C61" s="168">
        <v>44.799119769999997</v>
      </c>
      <c r="D61" s="168">
        <f>VLOOKUP(A61,totales[],3,0)</f>
        <v>44.799119769999997</v>
      </c>
      <c r="E61" s="168">
        <f t="shared" si="0"/>
        <v>0</v>
      </c>
      <c r="F61" s="153">
        <v>35.558772849999997</v>
      </c>
      <c r="G61" s="153">
        <f>VLOOKUP(A61,totales[],4,0)</f>
        <v>35.630966458132335</v>
      </c>
      <c r="H61" s="153">
        <f t="shared" si="1"/>
        <v>-7.2193608132337772E-2</v>
      </c>
      <c r="I61" s="153">
        <v>4.3014768399999994</v>
      </c>
      <c r="J61" s="153">
        <v>39.860249689999996</v>
      </c>
      <c r="K61" s="153"/>
      <c r="L61" s="153">
        <v>0</v>
      </c>
      <c r="M61" s="153">
        <v>3.4784088300000002</v>
      </c>
      <c r="N61" s="153">
        <v>3.4784088300000002</v>
      </c>
      <c r="O61" s="153"/>
      <c r="P61" s="153">
        <v>1.4604612500000007</v>
      </c>
      <c r="Q61" s="153">
        <v>4.9388700800000009</v>
      </c>
      <c r="R61" s="189">
        <f t="shared" si="2"/>
        <v>64.255193627808012</v>
      </c>
    </row>
    <row r="62" spans="1:18" ht="16.5" x14ac:dyDescent="0.3">
      <c r="A62" s="152">
        <v>48</v>
      </c>
      <c r="B62" s="167" t="s">
        <v>693</v>
      </c>
      <c r="C62" s="168">
        <v>56.001863999999998</v>
      </c>
      <c r="D62" s="168">
        <f>VLOOKUP(A62,totales[],3,0)</f>
        <v>56.001863999999998</v>
      </c>
      <c r="E62" s="168">
        <f t="shared" si="0"/>
        <v>0</v>
      </c>
      <c r="F62" s="153">
        <v>32.512547399999995</v>
      </c>
      <c r="G62" s="153">
        <f>VLOOKUP(A62,totales[],4,0)</f>
        <v>32.568112599999999</v>
      </c>
      <c r="H62" s="153">
        <f t="shared" si="1"/>
        <v>-5.5565200000003756E-2</v>
      </c>
      <c r="I62" s="153">
        <v>5.1681125999999997</v>
      </c>
      <c r="J62" s="153">
        <v>37.680659999999996</v>
      </c>
      <c r="K62" s="153"/>
      <c r="L62" s="153">
        <v>0</v>
      </c>
      <c r="M62" s="153">
        <v>5.1681125999999997</v>
      </c>
      <c r="N62" s="153">
        <v>5.1681125999999997</v>
      </c>
      <c r="O62" s="153"/>
      <c r="P62" s="153">
        <v>13.153091400000001</v>
      </c>
      <c r="Q62" s="153">
        <v>18.321204000000002</v>
      </c>
      <c r="R62" s="189">
        <f t="shared" si="2"/>
        <v>238.36069616040001</v>
      </c>
    </row>
    <row r="63" spans="1:18" ht="16.5" x14ac:dyDescent="0.3">
      <c r="A63" s="152">
        <v>49</v>
      </c>
      <c r="B63" s="167" t="s">
        <v>694</v>
      </c>
      <c r="C63" s="168">
        <v>126.85597912000001</v>
      </c>
      <c r="D63" s="168">
        <f>VLOOKUP(A63,totales[],3,0)</f>
        <v>126.85597912000001</v>
      </c>
      <c r="E63" s="168">
        <f t="shared" si="0"/>
        <v>0</v>
      </c>
      <c r="F63" s="153">
        <v>76.289805989999991</v>
      </c>
      <c r="G63" s="153">
        <f>VLOOKUP(A63,totales[],4,0)</f>
        <v>78.961665024218746</v>
      </c>
      <c r="H63" s="153">
        <f t="shared" si="1"/>
        <v>-2.6718590342187554</v>
      </c>
      <c r="I63" s="153">
        <v>10.589615689999999</v>
      </c>
      <c r="J63" s="153">
        <v>86.879421679999993</v>
      </c>
      <c r="K63" s="153"/>
      <c r="L63" s="153">
        <v>0</v>
      </c>
      <c r="M63" s="153">
        <v>10.665060179999999</v>
      </c>
      <c r="N63" s="153">
        <v>10.665060179999999</v>
      </c>
      <c r="O63" s="153"/>
      <c r="P63" s="153">
        <v>29.311497260000024</v>
      </c>
      <c r="Q63" s="153">
        <v>39.976557440000022</v>
      </c>
      <c r="R63" s="189">
        <f t="shared" si="2"/>
        <v>520.09900995014425</v>
      </c>
    </row>
    <row r="64" spans="1:18" ht="16.5" x14ac:dyDescent="0.3">
      <c r="A64" s="152">
        <v>50</v>
      </c>
      <c r="B64" s="167" t="s">
        <v>695</v>
      </c>
      <c r="C64" s="168">
        <v>152.47226664999999</v>
      </c>
      <c r="D64" s="168">
        <f>VLOOKUP(A64,totales[],3,0)</f>
        <v>152.47226664999999</v>
      </c>
      <c r="E64" s="168">
        <f t="shared" si="0"/>
        <v>0</v>
      </c>
      <c r="F64" s="153">
        <v>92.826207409999995</v>
      </c>
      <c r="G64" s="153">
        <f>VLOOKUP(A64,totales[],4,0)</f>
        <v>94.176300538433196</v>
      </c>
      <c r="H64" s="153">
        <f t="shared" si="1"/>
        <v>-1.3500931284332012</v>
      </c>
      <c r="I64" s="153">
        <v>13.29871591</v>
      </c>
      <c r="J64" s="153">
        <v>106.12492331999999</v>
      </c>
      <c r="K64" s="153"/>
      <c r="L64" s="153">
        <v>0</v>
      </c>
      <c r="M64" s="153">
        <v>13.476827819999999</v>
      </c>
      <c r="N64" s="153">
        <v>13.476827819999999</v>
      </c>
      <c r="O64" s="153"/>
      <c r="P64" s="153">
        <v>32.870515510000004</v>
      </c>
      <c r="Q64" s="153">
        <v>46.347343330000001</v>
      </c>
      <c r="R64" s="189">
        <f t="shared" si="2"/>
        <v>602.98357145763305</v>
      </c>
    </row>
    <row r="65" spans="1:18" ht="16.5" x14ac:dyDescent="0.3">
      <c r="A65" s="152">
        <v>51</v>
      </c>
      <c r="B65" s="167" t="s">
        <v>696</v>
      </c>
      <c r="C65" s="168">
        <v>28.624333310000001</v>
      </c>
      <c r="D65" s="168">
        <f>VLOOKUP(A65,totales[],3,0)</f>
        <v>28.624333310000001</v>
      </c>
      <c r="E65" s="168">
        <f t="shared" si="0"/>
        <v>0</v>
      </c>
      <c r="F65" s="153">
        <v>15.774676110000003</v>
      </c>
      <c r="G65" s="153">
        <f>VLOOKUP(A65,totales[],4,0)</f>
        <v>16.137645689519147</v>
      </c>
      <c r="H65" s="153">
        <f t="shared" si="1"/>
        <v>-0.36296957951914344</v>
      </c>
      <c r="I65" s="153">
        <v>2.5665704100000002</v>
      </c>
      <c r="J65" s="153">
        <v>18.341246520000002</v>
      </c>
      <c r="K65" s="153"/>
      <c r="L65" s="153">
        <v>0</v>
      </c>
      <c r="M65" s="153">
        <v>2.5694014399999996</v>
      </c>
      <c r="N65" s="153">
        <v>2.5694014399999996</v>
      </c>
      <c r="O65" s="153"/>
      <c r="P65" s="153">
        <v>7.7136853499999987</v>
      </c>
      <c r="Q65" s="153">
        <v>10.283086789999999</v>
      </c>
      <c r="R65" s="189">
        <f t="shared" si="2"/>
        <v>133.78398744657898</v>
      </c>
    </row>
    <row r="66" spans="1:18" ht="16.5" x14ac:dyDescent="0.3">
      <c r="A66" s="152">
        <v>52</v>
      </c>
      <c r="B66" s="167" t="s">
        <v>697</v>
      </c>
      <c r="C66" s="168">
        <v>27.516123389999997</v>
      </c>
      <c r="D66" s="168">
        <f>VLOOKUP(A66,totales[],3,0)</f>
        <v>27.516123389999997</v>
      </c>
      <c r="E66" s="168">
        <f t="shared" si="0"/>
        <v>0</v>
      </c>
      <c r="F66" s="153">
        <v>18.38605072</v>
      </c>
      <c r="G66" s="153">
        <f>VLOOKUP(A66,totales[],4,0)</f>
        <v>18.404533830000002</v>
      </c>
      <c r="H66" s="153">
        <f t="shared" si="1"/>
        <v>-1.8483110000001801E-2</v>
      </c>
      <c r="I66" s="153">
        <v>2.4908726899999998</v>
      </c>
      <c r="J66" s="153">
        <v>20.87692341</v>
      </c>
      <c r="K66" s="153"/>
      <c r="L66" s="153">
        <v>0</v>
      </c>
      <c r="M66" s="153">
        <v>2.5033572999999998</v>
      </c>
      <c r="N66" s="153">
        <v>2.5033572999999998</v>
      </c>
      <c r="O66" s="153"/>
      <c r="P66" s="153">
        <v>4.1358426799999979</v>
      </c>
      <c r="Q66" s="153">
        <v>6.6391999799999972</v>
      </c>
      <c r="R66" s="189">
        <f t="shared" si="2"/>
        <v>86.376655659797962</v>
      </c>
    </row>
    <row r="67" spans="1:18" ht="16.5" x14ac:dyDescent="0.3">
      <c r="A67" s="152">
        <v>53</v>
      </c>
      <c r="B67" s="167" t="s">
        <v>698</v>
      </c>
      <c r="C67" s="168">
        <v>16.669352629999999</v>
      </c>
      <c r="D67" s="168">
        <f>VLOOKUP(A67,totales[],3,0)</f>
        <v>16.669352629999999</v>
      </c>
      <c r="E67" s="168">
        <f t="shared" si="0"/>
        <v>0</v>
      </c>
      <c r="F67" s="153">
        <v>10.64833434</v>
      </c>
      <c r="G67" s="153">
        <f>VLOOKUP(A67,totales[],4,0)</f>
        <v>10.757701341539407</v>
      </c>
      <c r="H67" s="153">
        <f t="shared" si="1"/>
        <v>-0.10936700153940748</v>
      </c>
      <c r="I67" s="153">
        <v>1.5929771000000001</v>
      </c>
      <c r="J67" s="153">
        <v>12.24131144</v>
      </c>
      <c r="K67" s="153"/>
      <c r="L67" s="153">
        <v>0</v>
      </c>
      <c r="M67" s="153">
        <v>1.5956531800000002</v>
      </c>
      <c r="N67" s="153">
        <v>1.5956531800000002</v>
      </c>
      <c r="O67" s="153"/>
      <c r="P67" s="153">
        <v>2.8323880099999981</v>
      </c>
      <c r="Q67" s="153">
        <v>4.4280411899999983</v>
      </c>
      <c r="R67" s="189">
        <f t="shared" si="2"/>
        <v>57.609258686018975</v>
      </c>
    </row>
    <row r="68" spans="1:18" ht="16.5" x14ac:dyDescent="0.3">
      <c r="A68" s="152">
        <v>54</v>
      </c>
      <c r="B68" s="167" t="s">
        <v>699</v>
      </c>
      <c r="C68" s="168">
        <v>26.017673596863993</v>
      </c>
      <c r="D68" s="168">
        <f>VLOOKUP(A68,totales[],3,0)</f>
        <v>26.017673596863993</v>
      </c>
      <c r="E68" s="168">
        <f t="shared" si="0"/>
        <v>0</v>
      </c>
      <c r="F68" s="153">
        <v>15.667752160000004</v>
      </c>
      <c r="G68" s="153">
        <f>VLOOKUP(A68,totales[],4,0)</f>
        <v>16.153103136507465</v>
      </c>
      <c r="H68" s="153">
        <f t="shared" si="1"/>
        <v>-0.48535097650746017</v>
      </c>
      <c r="I68" s="153">
        <v>2.2441557900000002</v>
      </c>
      <c r="J68" s="153">
        <v>17.911907950000003</v>
      </c>
      <c r="K68" s="153"/>
      <c r="L68" s="153">
        <v>0</v>
      </c>
      <c r="M68" s="153">
        <v>2.2559159599999998</v>
      </c>
      <c r="N68" s="153">
        <v>2.2559159599999998</v>
      </c>
      <c r="O68" s="153"/>
      <c r="P68" s="153">
        <v>5.8498496868639904</v>
      </c>
      <c r="Q68" s="153">
        <v>8.1057656468639898</v>
      </c>
      <c r="R68" s="189">
        <f t="shared" si="2"/>
        <v>105.4568216422652</v>
      </c>
    </row>
    <row r="69" spans="1:18" ht="16.5" x14ac:dyDescent="0.3">
      <c r="A69" s="152">
        <v>55</v>
      </c>
      <c r="B69" s="167" t="s">
        <v>700</v>
      </c>
      <c r="C69" s="168">
        <v>21.178826369999999</v>
      </c>
      <c r="D69" s="168">
        <f>VLOOKUP(A69,totales[],3,0)</f>
        <v>21.178826369999999</v>
      </c>
      <c r="E69" s="168">
        <f t="shared" si="0"/>
        <v>0</v>
      </c>
      <c r="F69" s="153">
        <v>15.884116769999999</v>
      </c>
      <c r="G69" s="153">
        <f>VLOOKUP(A69,totales[],4,0)</f>
        <v>15.8178822</v>
      </c>
      <c r="H69" s="153">
        <f t="shared" si="1"/>
        <v>6.6234569999998882E-2</v>
      </c>
      <c r="I69" s="153">
        <v>2.1178827400000002</v>
      </c>
      <c r="J69" s="153">
        <v>18.001999509999997</v>
      </c>
      <c r="K69" s="153"/>
      <c r="L69" s="153">
        <v>0</v>
      </c>
      <c r="M69" s="153">
        <v>2.1178822000000004</v>
      </c>
      <c r="N69" s="153">
        <v>2.1178822000000004</v>
      </c>
      <c r="O69" s="153"/>
      <c r="P69" s="153">
        <v>1.0589446600000016</v>
      </c>
      <c r="Q69" s="153">
        <v>3.176826860000002</v>
      </c>
      <c r="R69" s="189">
        <f t="shared" si="2"/>
        <v>41.330835131286022</v>
      </c>
    </row>
    <row r="70" spans="1:18" ht="16.5" x14ac:dyDescent="0.3">
      <c r="A70" s="152">
        <v>57</v>
      </c>
      <c r="B70" s="167" t="s">
        <v>701</v>
      </c>
      <c r="C70" s="168">
        <v>13.758607351744933</v>
      </c>
      <c r="D70" s="168">
        <f>VLOOKUP(A70,totales[],3,0)</f>
        <v>13.758607351744933</v>
      </c>
      <c r="E70" s="168">
        <f t="shared" si="0"/>
        <v>0</v>
      </c>
      <c r="F70" s="153">
        <v>3.4458336000000007</v>
      </c>
      <c r="G70" s="153">
        <f>VLOOKUP(A70,totales[],4,0)</f>
        <v>3.765832637736036</v>
      </c>
      <c r="H70" s="153">
        <f t="shared" si="1"/>
        <v>-0.31999903773603533</v>
      </c>
      <c r="I70" s="153">
        <v>1.0698212400000002</v>
      </c>
      <c r="J70" s="153">
        <v>4.5156548400000007</v>
      </c>
      <c r="K70" s="153"/>
      <c r="L70" s="153">
        <v>0</v>
      </c>
      <c r="M70" s="153">
        <v>1.1332500000000001</v>
      </c>
      <c r="N70" s="153">
        <v>1.1332500000000001</v>
      </c>
      <c r="O70" s="153"/>
      <c r="P70" s="153">
        <v>8.1097025117449313</v>
      </c>
      <c r="Q70" s="153">
        <v>9.2429525117449316</v>
      </c>
      <c r="R70" s="189">
        <f t="shared" si="2"/>
        <v>120.25173647305273</v>
      </c>
    </row>
    <row r="71" spans="1:18" ht="16.5" x14ac:dyDescent="0.3">
      <c r="A71" s="152">
        <v>58</v>
      </c>
      <c r="B71" s="167" t="s">
        <v>702</v>
      </c>
      <c r="C71" s="168">
        <v>77.980358710000004</v>
      </c>
      <c r="D71" s="168">
        <f>VLOOKUP(A71,totales[],3,0)</f>
        <v>77.980358710000004</v>
      </c>
      <c r="E71" s="168">
        <f t="shared" si="0"/>
        <v>0</v>
      </c>
      <c r="F71" s="153">
        <v>58.72586480999999</v>
      </c>
      <c r="G71" s="153">
        <f>VLOOKUP(A71,totales[],4,0)</f>
        <v>60.011797837172878</v>
      </c>
      <c r="H71" s="153">
        <f t="shared" si="1"/>
        <v>-1.2859330271728879</v>
      </c>
      <c r="I71" s="153">
        <v>6.686659989999999</v>
      </c>
      <c r="J71" s="153">
        <v>65.412524799999986</v>
      </c>
      <c r="K71" s="153"/>
      <c r="L71" s="153">
        <v>0</v>
      </c>
      <c r="M71" s="153">
        <v>6.7320985599999998</v>
      </c>
      <c r="N71" s="153">
        <v>6.7320985599999998</v>
      </c>
      <c r="O71" s="153"/>
      <c r="P71" s="153">
        <v>5.8357353500000189</v>
      </c>
      <c r="Q71" s="153">
        <v>12.567833910000019</v>
      </c>
      <c r="R71" s="189">
        <f t="shared" si="2"/>
        <v>163.50877595249125</v>
      </c>
    </row>
    <row r="72" spans="1:18" ht="16.5" x14ac:dyDescent="0.3">
      <c r="A72" s="152">
        <v>59</v>
      </c>
      <c r="B72" s="167" t="s">
        <v>703</v>
      </c>
      <c r="C72" s="168">
        <v>30.29262348</v>
      </c>
      <c r="D72" s="168">
        <f>VLOOKUP(A72,totales[],3,0)</f>
        <v>30.29262348</v>
      </c>
      <c r="E72" s="168">
        <f t="shared" si="0"/>
        <v>0</v>
      </c>
      <c r="F72" s="153">
        <v>14.712179499999996</v>
      </c>
      <c r="G72" s="153">
        <f>VLOOKUP(A72,totales[],4,0)</f>
        <v>15.390910595294358</v>
      </c>
      <c r="H72" s="153">
        <f t="shared" si="1"/>
        <v>-0.67873109529436171</v>
      </c>
      <c r="I72" s="153">
        <v>2.7099739799999996</v>
      </c>
      <c r="J72" s="153">
        <v>17.422153479999995</v>
      </c>
      <c r="K72" s="153"/>
      <c r="L72" s="153">
        <v>0</v>
      </c>
      <c r="M72" s="153">
        <v>2.7093660199999996</v>
      </c>
      <c r="N72" s="153">
        <v>2.7093660199999996</v>
      </c>
      <c r="O72" s="153"/>
      <c r="P72" s="153">
        <v>10.161103980000005</v>
      </c>
      <c r="Q72" s="153">
        <v>12.870470000000005</v>
      </c>
      <c r="R72" s="189">
        <f t="shared" si="2"/>
        <v>167.44610174700006</v>
      </c>
    </row>
    <row r="73" spans="1:18" ht="16.5" x14ac:dyDescent="0.3">
      <c r="A73" s="152">
        <v>60</v>
      </c>
      <c r="B73" s="167" t="s">
        <v>704</v>
      </c>
      <c r="C73" s="168">
        <v>113.2866087095136</v>
      </c>
      <c r="D73" s="168">
        <f>VLOOKUP(A73,totales[],3,0)</f>
        <v>113.2866087095136</v>
      </c>
      <c r="E73" s="168">
        <f t="shared" si="0"/>
        <v>0</v>
      </c>
      <c r="F73" s="153">
        <v>65.63656736999998</v>
      </c>
      <c r="G73" s="153">
        <f>VLOOKUP(A73,totales[],4,0)</f>
        <v>67.676131058795008</v>
      </c>
      <c r="H73" s="153">
        <f t="shared" si="1"/>
        <v>-2.0395636887950275</v>
      </c>
      <c r="I73" s="153">
        <v>9.735068919999998</v>
      </c>
      <c r="J73" s="153">
        <v>75.371636289999984</v>
      </c>
      <c r="K73" s="153"/>
      <c r="L73" s="153">
        <v>0</v>
      </c>
      <c r="M73" s="153">
        <v>9.8559736999999998</v>
      </c>
      <c r="N73" s="153">
        <v>9.8559736999999998</v>
      </c>
      <c r="O73" s="153"/>
      <c r="P73" s="153">
        <v>28.058998719513617</v>
      </c>
      <c r="Q73" s="153">
        <v>37.914972419513617</v>
      </c>
      <c r="R73" s="189">
        <f t="shared" si="2"/>
        <v>493.2775826751141</v>
      </c>
    </row>
    <row r="74" spans="1:18" ht="16.5" x14ac:dyDescent="0.3">
      <c r="A74" s="152">
        <v>61</v>
      </c>
      <c r="B74" s="167" t="s">
        <v>705</v>
      </c>
      <c r="C74" s="168">
        <v>76.987679</v>
      </c>
      <c r="D74" s="168">
        <f>VLOOKUP(A74,totales[],3,0)</f>
        <v>76.987679</v>
      </c>
      <c r="E74" s="168">
        <f t="shared" si="0"/>
        <v>0</v>
      </c>
      <c r="F74" s="153">
        <v>43.458691850000001</v>
      </c>
      <c r="G74" s="153">
        <f>VLOOKUP(A74,totales[],4,0)</f>
        <v>46.023934703084954</v>
      </c>
      <c r="H74" s="153">
        <f t="shared" si="1"/>
        <v>-2.5652428530849534</v>
      </c>
      <c r="I74" s="153">
        <v>6.5812029399999998</v>
      </c>
      <c r="J74" s="153">
        <v>50.039894789999998</v>
      </c>
      <c r="K74" s="153"/>
      <c r="L74" s="153">
        <v>0</v>
      </c>
      <c r="M74" s="153">
        <v>6.6280899400000006</v>
      </c>
      <c r="N74" s="153">
        <v>6.6280899400000006</v>
      </c>
      <c r="O74" s="153"/>
      <c r="P74" s="153">
        <v>20.319694269999999</v>
      </c>
      <c r="Q74" s="153">
        <v>26.947784210000002</v>
      </c>
      <c r="R74" s="189">
        <f t="shared" si="2"/>
        <v>350.59336735052102</v>
      </c>
    </row>
    <row r="75" spans="1:18" ht="16.5" x14ac:dyDescent="0.3">
      <c r="A75" s="152">
        <v>63</v>
      </c>
      <c r="B75" s="167" t="s">
        <v>706</v>
      </c>
      <c r="C75" s="168">
        <v>833.48430823000001</v>
      </c>
      <c r="D75" s="168">
        <f>VLOOKUP(A75,totales[],3,0)</f>
        <v>833.48430823000001</v>
      </c>
      <c r="E75" s="168">
        <f t="shared" si="0"/>
        <v>0</v>
      </c>
      <c r="F75" s="153">
        <v>131.40105718000001</v>
      </c>
      <c r="G75" s="153">
        <f>VLOOKUP(A75,totales[],4,0)</f>
        <v>133.01913286516626</v>
      </c>
      <c r="H75" s="153">
        <f t="shared" si="1"/>
        <v>-1.6180756851662466</v>
      </c>
      <c r="I75" s="153">
        <v>26.778098180000001</v>
      </c>
      <c r="J75" s="153">
        <v>158.17915536000001</v>
      </c>
      <c r="K75" s="153"/>
      <c r="L75" s="153">
        <v>0</v>
      </c>
      <c r="M75" s="153">
        <v>26.835498019999999</v>
      </c>
      <c r="N75" s="153">
        <v>26.835498019999999</v>
      </c>
      <c r="O75" s="153"/>
      <c r="P75" s="153">
        <v>648.46965484999998</v>
      </c>
      <c r="Q75" s="153">
        <v>675.30515287000003</v>
      </c>
      <c r="R75" s="189">
        <f t="shared" si="2"/>
        <v>8785.7875693539863</v>
      </c>
    </row>
    <row r="76" spans="1:18" ht="16.5" x14ac:dyDescent="0.3">
      <c r="A76" s="152">
        <v>64</v>
      </c>
      <c r="B76" s="167" t="s">
        <v>707</v>
      </c>
      <c r="C76" s="168">
        <v>6.6934241927171847</v>
      </c>
      <c r="D76" s="168">
        <f>VLOOKUP(A76,totales[],3,0)</f>
        <v>6.6934241927171847</v>
      </c>
      <c r="E76" s="168">
        <f t="shared" si="0"/>
        <v>0</v>
      </c>
      <c r="F76" s="153">
        <v>3.6155674599999998</v>
      </c>
      <c r="G76" s="153">
        <f>VLOOKUP(A76,totales[],4,0)</f>
        <v>3.8472298923663288</v>
      </c>
      <c r="H76" s="153">
        <f t="shared" si="1"/>
        <v>-0.231662432366329</v>
      </c>
      <c r="I76" s="153">
        <v>0.55322442000000005</v>
      </c>
      <c r="J76" s="153">
        <v>4.1687918799999997</v>
      </c>
      <c r="K76" s="153"/>
      <c r="L76" s="153">
        <v>0</v>
      </c>
      <c r="M76" s="153">
        <v>0.56705507999999993</v>
      </c>
      <c r="N76" s="153">
        <v>0.56705507999999993</v>
      </c>
      <c r="O76" s="153"/>
      <c r="P76" s="153">
        <v>1.9575772327171852</v>
      </c>
      <c r="Q76" s="153">
        <v>2.524632312717185</v>
      </c>
      <c r="R76" s="189">
        <f t="shared" si="2"/>
        <v>32.845718851681845</v>
      </c>
    </row>
    <row r="77" spans="1:18" ht="16.5" x14ac:dyDescent="0.3">
      <c r="A77" s="152">
        <v>65</v>
      </c>
      <c r="B77" s="167" t="s">
        <v>708</v>
      </c>
      <c r="C77" s="168">
        <v>68.315519406844331</v>
      </c>
      <c r="D77" s="168">
        <f>VLOOKUP(A77,totales[],3,0)</f>
        <v>68.315519406844331</v>
      </c>
      <c r="E77" s="168">
        <f t="shared" si="0"/>
        <v>0</v>
      </c>
      <c r="F77" s="153">
        <v>33.51330892</v>
      </c>
      <c r="G77" s="153">
        <f>VLOOKUP(A77,totales[],4,0)</f>
        <v>34.839879096826024</v>
      </c>
      <c r="H77" s="153">
        <f t="shared" si="1"/>
        <v>-1.3265701768260243</v>
      </c>
      <c r="I77" s="153">
        <v>5.9395334300000009</v>
      </c>
      <c r="J77" s="153">
        <v>39.452842349999997</v>
      </c>
      <c r="K77" s="153"/>
      <c r="L77" s="153">
        <v>0</v>
      </c>
      <c r="M77" s="153">
        <v>5.9405493599999994</v>
      </c>
      <c r="N77" s="153">
        <v>5.9405493599999994</v>
      </c>
      <c r="O77" s="153"/>
      <c r="P77" s="153">
        <v>22.922127696844335</v>
      </c>
      <c r="Q77" s="153">
        <v>28.862677056844333</v>
      </c>
      <c r="R77" s="189">
        <f t="shared" si="2"/>
        <v>375.50631477725045</v>
      </c>
    </row>
    <row r="78" spans="1:18" ht="16.5" x14ac:dyDescent="0.3">
      <c r="A78" s="152">
        <v>66</v>
      </c>
      <c r="B78" s="167" t="s">
        <v>709</v>
      </c>
      <c r="C78" s="168">
        <v>74.972588627647653</v>
      </c>
      <c r="D78" s="168">
        <f>VLOOKUP(A78,totales[],3,0)</f>
        <v>74.972588627647653</v>
      </c>
      <c r="E78" s="168">
        <f t="shared" si="0"/>
        <v>0</v>
      </c>
      <c r="F78" s="153">
        <v>37.292644509999995</v>
      </c>
      <c r="G78" s="153">
        <f>VLOOKUP(A78,totales[],4,0)</f>
        <v>38.567261420698124</v>
      </c>
      <c r="H78" s="153">
        <f t="shared" si="1"/>
        <v>-1.2746169106981284</v>
      </c>
      <c r="I78" s="153">
        <v>6.7142529599999987</v>
      </c>
      <c r="J78" s="153">
        <v>44.006897469999991</v>
      </c>
      <c r="K78" s="153"/>
      <c r="L78" s="153">
        <v>0</v>
      </c>
      <c r="M78" s="153">
        <v>6.7328122799999992</v>
      </c>
      <c r="N78" s="153">
        <v>6.7328122799999992</v>
      </c>
      <c r="O78" s="153"/>
      <c r="P78" s="153">
        <v>24.232878877647664</v>
      </c>
      <c r="Q78" s="153">
        <v>30.965691157647662</v>
      </c>
      <c r="R78" s="189">
        <f t="shared" si="2"/>
        <v>402.86673853011183</v>
      </c>
    </row>
    <row r="79" spans="1:18" ht="16.5" x14ac:dyDescent="0.3">
      <c r="A79" s="152">
        <v>67</v>
      </c>
      <c r="B79" s="167" t="s">
        <v>710</v>
      </c>
      <c r="C79" s="168">
        <v>20.452486799999996</v>
      </c>
      <c r="D79" s="168">
        <f>VLOOKUP(A79,totales[],3,0)</f>
        <v>20.452486799999996</v>
      </c>
      <c r="E79" s="168">
        <f t="shared" si="0"/>
        <v>0</v>
      </c>
      <c r="F79" s="153">
        <v>13.94101483</v>
      </c>
      <c r="G79" s="153">
        <f>VLOOKUP(A79,totales[],4,0)</f>
        <v>13.9067597</v>
      </c>
      <c r="H79" s="153">
        <f t="shared" si="1"/>
        <v>3.4255130000000023E-2</v>
      </c>
      <c r="I79" s="153">
        <v>1.7906175</v>
      </c>
      <c r="J79" s="153">
        <v>15.73163233</v>
      </c>
      <c r="K79" s="153"/>
      <c r="L79" s="153">
        <v>0</v>
      </c>
      <c r="M79" s="153">
        <v>1.8033745599999997</v>
      </c>
      <c r="N79" s="153">
        <v>1.8033745599999997</v>
      </c>
      <c r="O79" s="153"/>
      <c r="P79" s="153">
        <v>2.9174799099999955</v>
      </c>
      <c r="Q79" s="153">
        <v>4.7208544699999955</v>
      </c>
      <c r="R79" s="189">
        <f t="shared" si="2"/>
        <v>61.418788740146937</v>
      </c>
    </row>
    <row r="80" spans="1:18" ht="16.5" x14ac:dyDescent="0.3">
      <c r="A80" s="152">
        <v>69</v>
      </c>
      <c r="B80" s="167" t="s">
        <v>711</v>
      </c>
      <c r="C80" s="168">
        <v>33.210542740000001</v>
      </c>
      <c r="D80" s="168">
        <f>VLOOKUP(A80,totales[],3,0)</f>
        <v>33.210542740000001</v>
      </c>
      <c r="E80" s="168">
        <f t="shared" si="0"/>
        <v>0</v>
      </c>
      <c r="F80" s="153">
        <v>24.36730725</v>
      </c>
      <c r="G80" s="153">
        <f>VLOOKUP(A80,totales[],4,0)</f>
        <v>24.444091246548421</v>
      </c>
      <c r="H80" s="153">
        <f t="shared" si="1"/>
        <v>-7.6783996548421385E-2</v>
      </c>
      <c r="I80" s="153">
        <v>2.9027583699999999</v>
      </c>
      <c r="J80" s="153">
        <v>27.27006562</v>
      </c>
      <c r="K80" s="153"/>
      <c r="L80" s="153">
        <v>0</v>
      </c>
      <c r="M80" s="153">
        <v>2.9287324400000001</v>
      </c>
      <c r="N80" s="153">
        <v>2.9287324400000001</v>
      </c>
      <c r="O80" s="153"/>
      <c r="P80" s="153">
        <v>3.0117446800000005</v>
      </c>
      <c r="Q80" s="153">
        <v>5.9404771200000006</v>
      </c>
      <c r="R80" s="189">
        <f t="shared" si="2"/>
        <v>77.286201378912011</v>
      </c>
    </row>
    <row r="81" spans="1:18" ht="16.5" x14ac:dyDescent="0.3">
      <c r="A81" s="152">
        <v>70</v>
      </c>
      <c r="B81" s="167" t="s">
        <v>712</v>
      </c>
      <c r="C81" s="168">
        <v>37.112032710000008</v>
      </c>
      <c r="D81" s="168">
        <f>VLOOKUP(A81,totales[],3,0)</f>
        <v>37.112032710000008</v>
      </c>
      <c r="E81" s="168">
        <f t="shared" ref="E81:E144" si="3">C81-D81</f>
        <v>0</v>
      </c>
      <c r="F81" s="153">
        <v>25.244875869999998</v>
      </c>
      <c r="G81" s="153">
        <f>VLOOKUP(A81,totales[],4,0)</f>
        <v>25.308843343907682</v>
      </c>
      <c r="H81" s="153">
        <f t="shared" ref="H81:H144" si="4">F81-G81</f>
        <v>-6.3967473907684536E-2</v>
      </c>
      <c r="I81" s="153">
        <v>3.2425126200000003</v>
      </c>
      <c r="J81" s="153">
        <v>28.487388489999997</v>
      </c>
      <c r="K81" s="153"/>
      <c r="L81" s="153">
        <v>0</v>
      </c>
      <c r="M81" s="153">
        <v>3.2656135399999999</v>
      </c>
      <c r="N81" s="153">
        <v>3.2656135399999999</v>
      </c>
      <c r="O81" s="153"/>
      <c r="P81" s="153">
        <v>5.3590306800000107</v>
      </c>
      <c r="Q81" s="153">
        <v>8.6246442200000111</v>
      </c>
      <c r="R81" s="189">
        <f t="shared" ref="R81:R144" si="5">Q81*13.0101</f>
        <v>112.20748376662215</v>
      </c>
    </row>
    <row r="82" spans="1:18" ht="16.5" x14ac:dyDescent="0.3">
      <c r="A82" s="152">
        <v>71</v>
      </c>
      <c r="B82" s="167" t="s">
        <v>713</v>
      </c>
      <c r="C82" s="168">
        <v>13.575302900000001</v>
      </c>
      <c r="D82" s="168">
        <f>VLOOKUP(A82,totales[],3,0)</f>
        <v>13.575302900000001</v>
      </c>
      <c r="E82" s="168">
        <f t="shared" si="3"/>
        <v>0</v>
      </c>
      <c r="F82" s="153">
        <v>7.9916035899999995</v>
      </c>
      <c r="G82" s="153">
        <f>VLOOKUP(A82,totales[],4,0)</f>
        <v>8.3901334232627391</v>
      </c>
      <c r="H82" s="153">
        <f t="shared" si="4"/>
        <v>-0.39852983326273961</v>
      </c>
      <c r="I82" s="153">
        <v>1.1092964400000001</v>
      </c>
      <c r="J82" s="153">
        <v>9.10090003</v>
      </c>
      <c r="K82" s="153"/>
      <c r="L82" s="153">
        <v>0</v>
      </c>
      <c r="M82" s="153">
        <v>1.1171994999999999</v>
      </c>
      <c r="N82" s="153">
        <v>1.1171994999999999</v>
      </c>
      <c r="O82" s="153"/>
      <c r="P82" s="153">
        <v>3.3572033700000006</v>
      </c>
      <c r="Q82" s="153">
        <v>4.4744028700000005</v>
      </c>
      <c r="R82" s="189">
        <f t="shared" si="5"/>
        <v>58.212428778987004</v>
      </c>
    </row>
    <row r="83" spans="1:18" ht="16.5" x14ac:dyDescent="0.3">
      <c r="A83" s="152">
        <v>72</v>
      </c>
      <c r="B83" s="167" t="s">
        <v>714</v>
      </c>
      <c r="C83" s="168">
        <v>30.9082434</v>
      </c>
      <c r="D83" s="168">
        <f>VLOOKUP(A83,totales[],3,0)</f>
        <v>30.9082434</v>
      </c>
      <c r="E83" s="168">
        <f t="shared" si="3"/>
        <v>0</v>
      </c>
      <c r="F83" s="153">
        <v>17.903123839999999</v>
      </c>
      <c r="G83" s="153">
        <f>VLOOKUP(A83,totales[],4,0)</f>
        <v>18.833436981359799</v>
      </c>
      <c r="H83" s="153">
        <f t="shared" si="4"/>
        <v>-0.93031314135980026</v>
      </c>
      <c r="I83" s="153">
        <v>2.5934918100000002</v>
      </c>
      <c r="J83" s="153">
        <v>20.496615649999999</v>
      </c>
      <c r="K83" s="153"/>
      <c r="L83" s="153">
        <v>0</v>
      </c>
      <c r="M83" s="153">
        <v>2.6119688399999998</v>
      </c>
      <c r="N83" s="153">
        <v>2.6119688399999998</v>
      </c>
      <c r="O83" s="153"/>
      <c r="P83" s="153">
        <v>7.7996589100000016</v>
      </c>
      <c r="Q83" s="153">
        <v>10.411627750000001</v>
      </c>
      <c r="R83" s="189">
        <f t="shared" si="5"/>
        <v>135.456318190275</v>
      </c>
    </row>
    <row r="84" spans="1:18" ht="16.5" x14ac:dyDescent="0.3">
      <c r="A84" s="152">
        <v>73</v>
      </c>
      <c r="B84" s="167" t="s">
        <v>715</v>
      </c>
      <c r="C84" s="168">
        <v>42.342146999999997</v>
      </c>
      <c r="D84" s="168">
        <f>VLOOKUP(A84,totales[],3,0)</f>
        <v>42.342146999999997</v>
      </c>
      <c r="E84" s="168">
        <f t="shared" si="3"/>
        <v>0</v>
      </c>
      <c r="F84" s="153">
        <v>8.9551071799999988</v>
      </c>
      <c r="G84" s="153">
        <f>VLOOKUP(A84,totales[],4,0)</f>
        <v>8.9315868900000002</v>
      </c>
      <c r="H84" s="153">
        <f t="shared" si="4"/>
        <v>2.3520289999998667E-2</v>
      </c>
      <c r="I84" s="153">
        <v>4.4648313899999996</v>
      </c>
      <c r="J84" s="153">
        <v>13.419938569999999</v>
      </c>
      <c r="K84" s="153"/>
      <c r="L84" s="153">
        <v>0</v>
      </c>
      <c r="M84" s="153">
        <v>4.6545775999999996</v>
      </c>
      <c r="N84" s="153">
        <v>4.6545775999999996</v>
      </c>
      <c r="O84" s="153"/>
      <c r="P84" s="153">
        <v>24.267630829999998</v>
      </c>
      <c r="Q84" s="153">
        <v>28.922208429999998</v>
      </c>
      <c r="R84" s="189">
        <f t="shared" si="5"/>
        <v>376.28082389514293</v>
      </c>
    </row>
    <row r="85" spans="1:18" ht="16.5" x14ac:dyDescent="0.3">
      <c r="A85" s="152">
        <v>74</v>
      </c>
      <c r="B85" s="167" t="s">
        <v>716</v>
      </c>
      <c r="C85" s="168">
        <v>6.3480340100000001</v>
      </c>
      <c r="D85" s="168">
        <f>VLOOKUP(A85,totales[],3,0)</f>
        <v>6.3480340100000001</v>
      </c>
      <c r="E85" s="168">
        <f t="shared" si="3"/>
        <v>0</v>
      </c>
      <c r="F85" s="153">
        <v>4.1262220999999997</v>
      </c>
      <c r="G85" s="153">
        <f>VLOOKUP(A85,totales[],4,0)</f>
        <v>4.1348034</v>
      </c>
      <c r="H85" s="153">
        <f t="shared" si="4"/>
        <v>-8.581300000000347E-3</v>
      </c>
      <c r="I85" s="153">
        <v>0.63480340000000002</v>
      </c>
      <c r="J85" s="153">
        <v>4.7610254999999997</v>
      </c>
      <c r="K85" s="153"/>
      <c r="L85" s="153">
        <v>0</v>
      </c>
      <c r="M85" s="153">
        <v>0.63480340000000002</v>
      </c>
      <c r="N85" s="153">
        <v>0.63480340000000002</v>
      </c>
      <c r="O85" s="153"/>
      <c r="P85" s="153">
        <v>0.95220511000000041</v>
      </c>
      <c r="Q85" s="153">
        <v>1.5870085100000004</v>
      </c>
      <c r="R85" s="189">
        <f t="shared" si="5"/>
        <v>20.647139415951006</v>
      </c>
    </row>
    <row r="86" spans="1:18" ht="16.5" x14ac:dyDescent="0.3">
      <c r="A86" s="152">
        <v>75</v>
      </c>
      <c r="B86" s="167" t="s">
        <v>717</v>
      </c>
      <c r="C86" s="168">
        <v>11.555074339999999</v>
      </c>
      <c r="D86" s="168">
        <f>VLOOKUP(A86,totales[],3,0)</f>
        <v>11.555074339999999</v>
      </c>
      <c r="E86" s="168">
        <f t="shared" si="3"/>
        <v>0</v>
      </c>
      <c r="F86" s="153">
        <v>7.5732078000000005</v>
      </c>
      <c r="G86" s="153">
        <f>VLOOKUP(A86,totales[],4,0)</f>
        <v>7.6105707003247849</v>
      </c>
      <c r="H86" s="153">
        <f t="shared" si="4"/>
        <v>-3.7362900324784398E-2</v>
      </c>
      <c r="I86" s="153">
        <v>1.1012373200000001</v>
      </c>
      <c r="J86" s="153">
        <v>8.6744451200000015</v>
      </c>
      <c r="K86" s="153"/>
      <c r="L86" s="153">
        <v>0</v>
      </c>
      <c r="M86" s="153">
        <v>1.10353806</v>
      </c>
      <c r="N86" s="153">
        <v>1.10353806</v>
      </c>
      <c r="O86" s="153"/>
      <c r="P86" s="153">
        <v>1.7770911599999977</v>
      </c>
      <c r="Q86" s="153">
        <v>2.8806292199999977</v>
      </c>
      <c r="R86" s="189">
        <f t="shared" si="5"/>
        <v>37.477274215121966</v>
      </c>
    </row>
    <row r="87" spans="1:18" ht="16.5" x14ac:dyDescent="0.3">
      <c r="A87" s="152">
        <v>76</v>
      </c>
      <c r="B87" s="167" t="s">
        <v>718</v>
      </c>
      <c r="C87" s="168">
        <v>18.765999999999998</v>
      </c>
      <c r="D87" s="168">
        <f>VLOOKUP(A87,totales[],3,0)</f>
        <v>18.765999999999998</v>
      </c>
      <c r="E87" s="168">
        <f t="shared" si="3"/>
        <v>0</v>
      </c>
      <c r="F87" s="153">
        <v>9.324492020000001</v>
      </c>
      <c r="G87" s="153">
        <f>VLOOKUP(A87,totales[],4,0)</f>
        <v>9.5692165956371529</v>
      </c>
      <c r="H87" s="153">
        <f t="shared" si="4"/>
        <v>-0.24472457563715189</v>
      </c>
      <c r="I87" s="153">
        <v>1.5402529899999999</v>
      </c>
      <c r="J87" s="153">
        <v>10.86474501</v>
      </c>
      <c r="K87" s="153"/>
      <c r="L87" s="153">
        <v>0</v>
      </c>
      <c r="M87" s="153">
        <v>1.6315732599999999</v>
      </c>
      <c r="N87" s="153">
        <v>1.6315732599999999</v>
      </c>
      <c r="O87" s="153"/>
      <c r="P87" s="153">
        <v>6.2696817299999985</v>
      </c>
      <c r="Q87" s="153">
        <v>7.9012549899999982</v>
      </c>
      <c r="R87" s="189">
        <f t="shared" si="5"/>
        <v>102.79611754539897</v>
      </c>
    </row>
    <row r="88" spans="1:18" ht="16.5" x14ac:dyDescent="0.3">
      <c r="A88" s="152">
        <v>77</v>
      </c>
      <c r="B88" s="167" t="s">
        <v>719</v>
      </c>
      <c r="C88" s="168">
        <v>14.403624000000001</v>
      </c>
      <c r="D88" s="168">
        <f>VLOOKUP(A88,totales[],3,0)</f>
        <v>14.403624000000001</v>
      </c>
      <c r="E88" s="168">
        <f t="shared" si="3"/>
        <v>0</v>
      </c>
      <c r="F88" s="153">
        <v>9.362355599999999</v>
      </c>
      <c r="G88" s="153">
        <f>VLOOKUP(A88,totales[],4,0)</f>
        <v>9.3403624000000001</v>
      </c>
      <c r="H88" s="153">
        <f t="shared" si="4"/>
        <v>2.1993199999998936E-2</v>
      </c>
      <c r="I88" s="153">
        <v>1.4403623999999999</v>
      </c>
      <c r="J88" s="153">
        <v>10.802717999999999</v>
      </c>
      <c r="K88" s="153"/>
      <c r="L88" s="153">
        <v>0</v>
      </c>
      <c r="M88" s="153">
        <v>1.4403623999999999</v>
      </c>
      <c r="N88" s="153">
        <v>1.4403623999999999</v>
      </c>
      <c r="O88" s="153"/>
      <c r="P88" s="153">
        <v>2.1605436000000022</v>
      </c>
      <c r="Q88" s="153">
        <v>3.6009060000000019</v>
      </c>
      <c r="R88" s="189">
        <f t="shared" si="5"/>
        <v>46.84814715060002</v>
      </c>
    </row>
    <row r="89" spans="1:18" ht="16.5" x14ac:dyDescent="0.3">
      <c r="A89" s="152">
        <v>78</v>
      </c>
      <c r="B89" s="167" t="s">
        <v>720</v>
      </c>
      <c r="C89" s="168">
        <v>0.246644</v>
      </c>
      <c r="D89" s="168">
        <f>VLOOKUP(A89,totales[],3,0)</f>
        <v>0.23649194000000004</v>
      </c>
      <c r="E89" s="168">
        <f t="shared" si="3"/>
        <v>1.0152059999999963E-2</v>
      </c>
      <c r="F89" s="153">
        <v>0.18001508000000002</v>
      </c>
      <c r="G89" s="153">
        <f>VLOOKUP(A89,totales[],4,0)</f>
        <v>0.12274109</v>
      </c>
      <c r="H89" s="153">
        <f t="shared" si="4"/>
        <v>5.7273990000000025E-2</v>
      </c>
      <c r="I89" s="153">
        <v>2.1444319999999999E-2</v>
      </c>
      <c r="J89" s="153">
        <v>0.20145940000000001</v>
      </c>
      <c r="K89" s="153"/>
      <c r="L89" s="153">
        <v>0</v>
      </c>
      <c r="M89" s="153">
        <v>2.1636200000000001E-2</v>
      </c>
      <c r="N89" s="153">
        <v>2.1636200000000001E-2</v>
      </c>
      <c r="O89" s="153"/>
      <c r="P89" s="153">
        <v>2.354839999999999E-2</v>
      </c>
      <c r="Q89" s="153">
        <v>4.5184599999999991E-2</v>
      </c>
      <c r="R89" s="189">
        <f t="shared" si="5"/>
        <v>0.58785616445999989</v>
      </c>
    </row>
    <row r="90" spans="1:18" ht="16.5" x14ac:dyDescent="0.3">
      <c r="A90" s="152">
        <v>79</v>
      </c>
      <c r="B90" s="167" t="s">
        <v>721</v>
      </c>
      <c r="C90" s="168">
        <v>127.387597</v>
      </c>
      <c r="D90" s="168">
        <f>VLOOKUP(A90,totales[],3,0)</f>
        <v>127.387597</v>
      </c>
      <c r="E90" s="168">
        <f t="shared" si="3"/>
        <v>0</v>
      </c>
      <c r="F90" s="153">
        <v>45.553652030000009</v>
      </c>
      <c r="G90" s="153">
        <f>VLOOKUP(A90,totales[],4,0)</f>
        <v>47.894925682901984</v>
      </c>
      <c r="H90" s="153">
        <f t="shared" si="4"/>
        <v>-2.3412736529019753</v>
      </c>
      <c r="I90" s="153">
        <v>10.55947113</v>
      </c>
      <c r="J90" s="153">
        <v>56.113123160000008</v>
      </c>
      <c r="K90" s="153"/>
      <c r="L90" s="153">
        <v>0</v>
      </c>
      <c r="M90" s="153">
        <v>10.716658499999999</v>
      </c>
      <c r="N90" s="153">
        <v>10.716658499999999</v>
      </c>
      <c r="O90" s="153"/>
      <c r="P90" s="153">
        <v>60.557815339999983</v>
      </c>
      <c r="Q90" s="153">
        <v>71.274473839999985</v>
      </c>
      <c r="R90" s="189">
        <f t="shared" si="5"/>
        <v>927.28803210578371</v>
      </c>
    </row>
    <row r="91" spans="1:18" ht="16.5" x14ac:dyDescent="0.3">
      <c r="A91" s="152">
        <v>80</v>
      </c>
      <c r="B91" s="167" t="s">
        <v>722</v>
      </c>
      <c r="C91" s="168">
        <v>29.49</v>
      </c>
      <c r="D91" s="168">
        <f>VLOOKUP(A91,totales[],3,0)</f>
        <v>29.49</v>
      </c>
      <c r="E91" s="168">
        <f t="shared" si="3"/>
        <v>0</v>
      </c>
      <c r="F91" s="153">
        <v>15.970555349999998</v>
      </c>
      <c r="G91" s="153">
        <f>VLOOKUP(A91,totales[],4,0)</f>
        <v>16.171085118458048</v>
      </c>
      <c r="H91" s="153">
        <f t="shared" si="4"/>
        <v>-0.20052976845805048</v>
      </c>
      <c r="I91" s="153">
        <v>2.6475220300000002</v>
      </c>
      <c r="J91" s="153">
        <v>18.618077379999999</v>
      </c>
      <c r="K91" s="153"/>
      <c r="L91" s="153">
        <v>0</v>
      </c>
      <c r="M91" s="153">
        <v>2.7452158</v>
      </c>
      <c r="N91" s="153">
        <v>2.7452158</v>
      </c>
      <c r="O91" s="153"/>
      <c r="P91" s="153">
        <v>8.126706819999999</v>
      </c>
      <c r="Q91" s="153">
        <v>10.871922619999999</v>
      </c>
      <c r="R91" s="189">
        <f t="shared" si="5"/>
        <v>141.44480047846199</v>
      </c>
    </row>
    <row r="92" spans="1:18" ht="16.5" x14ac:dyDescent="0.3">
      <c r="A92" s="152">
        <v>82</v>
      </c>
      <c r="B92" s="167" t="s">
        <v>723</v>
      </c>
      <c r="C92" s="168">
        <v>0.59999800000000003</v>
      </c>
      <c r="D92" s="168">
        <f>VLOOKUP(A92,totales[],3,0)</f>
        <v>0.59999800000000003</v>
      </c>
      <c r="E92" s="168">
        <f t="shared" si="3"/>
        <v>0</v>
      </c>
      <c r="F92" s="153">
        <v>0.33444761000000006</v>
      </c>
      <c r="G92" s="153">
        <f>VLOOKUP(A92,totales[],4,0)</f>
        <v>0.40656316012701033</v>
      </c>
      <c r="H92" s="153">
        <f t="shared" si="4"/>
        <v>-7.2115550127010264E-2</v>
      </c>
      <c r="I92" s="153">
        <v>5.0647350000000001E-2</v>
      </c>
      <c r="J92" s="153">
        <v>0.38509496000000004</v>
      </c>
      <c r="K92" s="153"/>
      <c r="L92" s="153">
        <v>0</v>
      </c>
      <c r="M92" s="153">
        <v>5.100818E-2</v>
      </c>
      <c r="N92" s="153">
        <v>5.100818E-2</v>
      </c>
      <c r="O92" s="153"/>
      <c r="P92" s="153">
        <v>0.16389485999999998</v>
      </c>
      <c r="Q92" s="153">
        <v>0.21490303999999999</v>
      </c>
      <c r="R92" s="189">
        <f t="shared" si="5"/>
        <v>2.7959100407039998</v>
      </c>
    </row>
    <row r="93" spans="1:18" ht="16.5" x14ac:dyDescent="0.3">
      <c r="A93" s="152">
        <v>83</v>
      </c>
      <c r="B93" s="167" t="s">
        <v>724</v>
      </c>
      <c r="C93" s="168">
        <v>0.91529395999999996</v>
      </c>
      <c r="D93" s="168">
        <f>VLOOKUP(A93,totales[],3,0)</f>
        <v>0.91529395999999996</v>
      </c>
      <c r="E93" s="168">
        <f t="shared" si="3"/>
        <v>0</v>
      </c>
      <c r="F93" s="153">
        <v>0.5949411</v>
      </c>
      <c r="G93" s="153">
        <f>VLOOKUP(A93,totales[],4,0)</f>
        <v>0.59152939999999998</v>
      </c>
      <c r="H93" s="153">
        <f t="shared" si="4"/>
        <v>3.4117000000000175E-3</v>
      </c>
      <c r="I93" s="153">
        <v>9.1529399999999997E-2</v>
      </c>
      <c r="J93" s="153">
        <v>0.68647049999999998</v>
      </c>
      <c r="K93" s="153"/>
      <c r="L93" s="153">
        <v>0</v>
      </c>
      <c r="M93" s="153">
        <v>9.1529399999999997E-2</v>
      </c>
      <c r="N93" s="153">
        <v>9.1529399999999997E-2</v>
      </c>
      <c r="O93" s="153"/>
      <c r="P93" s="153">
        <v>0.13729406</v>
      </c>
      <c r="Q93" s="153">
        <v>0.22882345999999998</v>
      </c>
      <c r="R93" s="189">
        <f t="shared" si="5"/>
        <v>2.9770160969459996</v>
      </c>
    </row>
    <row r="94" spans="1:18" ht="16.5" x14ac:dyDescent="0.3">
      <c r="A94" s="152">
        <v>84</v>
      </c>
      <c r="B94" s="167" t="s">
        <v>725</v>
      </c>
      <c r="C94" s="168">
        <v>13.509</v>
      </c>
      <c r="D94" s="168">
        <f>VLOOKUP(A94,totales[],3,0)</f>
        <v>13.509</v>
      </c>
      <c r="E94" s="168">
        <f t="shared" si="3"/>
        <v>0</v>
      </c>
      <c r="F94" s="153">
        <v>6.5484264300000001</v>
      </c>
      <c r="G94" s="153">
        <f>VLOOKUP(A94,totales[],4,0)</f>
        <v>6.8020848999999997</v>
      </c>
      <c r="H94" s="153">
        <f t="shared" si="4"/>
        <v>-0.25365846999999953</v>
      </c>
      <c r="I94" s="153">
        <v>1.2307919899999999</v>
      </c>
      <c r="J94" s="153">
        <v>7.7792184200000003</v>
      </c>
      <c r="K94" s="153"/>
      <c r="L94" s="153">
        <v>0</v>
      </c>
      <c r="M94" s="153">
        <v>1.2224637</v>
      </c>
      <c r="N94" s="153">
        <v>1.2224637</v>
      </c>
      <c r="O94" s="153"/>
      <c r="P94" s="153">
        <v>4.5073178800000004</v>
      </c>
      <c r="Q94" s="153">
        <v>5.7297815800000009</v>
      </c>
      <c r="R94" s="189">
        <f t="shared" si="5"/>
        <v>74.545031333958008</v>
      </c>
    </row>
    <row r="95" spans="1:18" ht="16.5" x14ac:dyDescent="0.3">
      <c r="A95" s="152">
        <v>87</v>
      </c>
      <c r="B95" s="167" t="s">
        <v>726</v>
      </c>
      <c r="C95" s="168">
        <v>49.200029999999998</v>
      </c>
      <c r="D95" s="168">
        <f>VLOOKUP(A95,totales[],3,0)</f>
        <v>49.200029999999998</v>
      </c>
      <c r="E95" s="168">
        <f t="shared" si="3"/>
        <v>0</v>
      </c>
      <c r="F95" s="153">
        <v>28.598317719999997</v>
      </c>
      <c r="G95" s="153">
        <f>VLOOKUP(A95,totales[],4,0)</f>
        <v>30.074674726255278</v>
      </c>
      <c r="H95" s="153">
        <f t="shared" si="4"/>
        <v>-1.4763570062552809</v>
      </c>
      <c r="I95" s="153">
        <v>4.1363382400000006</v>
      </c>
      <c r="J95" s="153">
        <v>32.734655959999998</v>
      </c>
      <c r="K95" s="153"/>
      <c r="L95" s="153">
        <v>0</v>
      </c>
      <c r="M95" s="153">
        <v>4.1658071200000002</v>
      </c>
      <c r="N95" s="153">
        <v>4.1658071200000002</v>
      </c>
      <c r="O95" s="153"/>
      <c r="P95" s="153">
        <v>12.29956692</v>
      </c>
      <c r="Q95" s="153">
        <v>16.46537404</v>
      </c>
      <c r="R95" s="189">
        <f t="shared" si="5"/>
        <v>214.216162797804</v>
      </c>
    </row>
    <row r="96" spans="1:18" ht="16.5" x14ac:dyDescent="0.3">
      <c r="A96" s="152">
        <v>90</v>
      </c>
      <c r="B96" s="167" t="s">
        <v>727</v>
      </c>
      <c r="C96" s="168">
        <v>13.44</v>
      </c>
      <c r="D96" s="168">
        <f>VLOOKUP(A96,totales[],3,0)</f>
        <v>13.44</v>
      </c>
      <c r="E96" s="168">
        <f t="shared" si="3"/>
        <v>0</v>
      </c>
      <c r="F96" s="153">
        <v>7.8803443099999981</v>
      </c>
      <c r="G96" s="153">
        <f>VLOOKUP(A96,totales[],4,0)</f>
        <v>8.3128017700000001</v>
      </c>
      <c r="H96" s="153">
        <f t="shared" si="4"/>
        <v>-0.43245746000000196</v>
      </c>
      <c r="I96" s="153">
        <v>1.0938527900000001</v>
      </c>
      <c r="J96" s="153">
        <v>8.9741970999999978</v>
      </c>
      <c r="K96" s="153"/>
      <c r="L96" s="153">
        <v>0</v>
      </c>
      <c r="M96" s="153">
        <v>1.1016458200000001</v>
      </c>
      <c r="N96" s="153">
        <v>1.1016458200000001</v>
      </c>
      <c r="O96" s="153"/>
      <c r="P96" s="153">
        <v>3.3641570800000018</v>
      </c>
      <c r="Q96" s="153">
        <v>4.4658029000000017</v>
      </c>
      <c r="R96" s="189">
        <f t="shared" si="5"/>
        <v>58.10054230929002</v>
      </c>
    </row>
    <row r="97" spans="1:18" ht="16.5" x14ac:dyDescent="0.3">
      <c r="A97" s="152">
        <v>91</v>
      </c>
      <c r="B97" s="167" t="s">
        <v>728</v>
      </c>
      <c r="C97" s="168">
        <v>11.515539</v>
      </c>
      <c r="D97" s="168">
        <f>VLOOKUP(A97,totales[],3,0)</f>
        <v>11.515539</v>
      </c>
      <c r="E97" s="168">
        <f t="shared" si="3"/>
        <v>0</v>
      </c>
      <c r="F97" s="153">
        <v>6.1054615299999995</v>
      </c>
      <c r="G97" s="153">
        <f>VLOOKUP(A97,totales[],4,0)</f>
        <v>6.0619396200000004</v>
      </c>
      <c r="H97" s="153">
        <f t="shared" si="4"/>
        <v>4.3521909999999053E-2</v>
      </c>
      <c r="I97" s="153">
        <v>0.99319177000000003</v>
      </c>
      <c r="J97" s="153">
        <v>7.0986532999999996</v>
      </c>
      <c r="K97" s="153"/>
      <c r="L97" s="153">
        <v>0</v>
      </c>
      <c r="M97" s="153">
        <v>1.0183040400000001</v>
      </c>
      <c r="N97" s="153">
        <v>1.0183040400000001</v>
      </c>
      <c r="O97" s="153"/>
      <c r="P97" s="153">
        <v>3.3985816600000005</v>
      </c>
      <c r="Q97" s="153">
        <v>4.4168857000000008</v>
      </c>
      <c r="R97" s="189">
        <f t="shared" si="5"/>
        <v>57.46412464557001</v>
      </c>
    </row>
    <row r="98" spans="1:18" ht="16.5" x14ac:dyDescent="0.3">
      <c r="A98" s="152">
        <v>92</v>
      </c>
      <c r="B98" s="167" t="s">
        <v>729</v>
      </c>
      <c r="C98" s="168">
        <v>32.350491589999997</v>
      </c>
      <c r="D98" s="168">
        <f>VLOOKUP(A98,totales[],3,0)</f>
        <v>32.350491589999997</v>
      </c>
      <c r="E98" s="168">
        <f t="shared" si="3"/>
        <v>0</v>
      </c>
      <c r="F98" s="153">
        <v>18.438272170000001</v>
      </c>
      <c r="G98" s="153">
        <f>VLOOKUP(A98,totales[],4,0)</f>
        <v>19.364582998007009</v>
      </c>
      <c r="H98" s="153">
        <f t="shared" si="4"/>
        <v>-0.92631082800700781</v>
      </c>
      <c r="I98" s="153">
        <v>2.7022997799999997</v>
      </c>
      <c r="J98" s="153">
        <v>21.140571950000002</v>
      </c>
      <c r="K98" s="153"/>
      <c r="L98" s="153">
        <v>0</v>
      </c>
      <c r="M98" s="153">
        <v>2.7347581600000002</v>
      </c>
      <c r="N98" s="153">
        <v>2.7347581600000002</v>
      </c>
      <c r="O98" s="153"/>
      <c r="P98" s="153">
        <v>8.4751614799999953</v>
      </c>
      <c r="Q98" s="153">
        <v>11.209919639999995</v>
      </c>
      <c r="R98" s="189">
        <f t="shared" si="5"/>
        <v>145.84217550836394</v>
      </c>
    </row>
    <row r="99" spans="1:18" ht="16.5" x14ac:dyDescent="0.3">
      <c r="A99" s="152">
        <v>93</v>
      </c>
      <c r="B99" s="167" t="s">
        <v>730</v>
      </c>
      <c r="C99" s="168">
        <v>17.368876660000002</v>
      </c>
      <c r="D99" s="168">
        <f>VLOOKUP(A99,totales[],3,0)</f>
        <v>17.368876660000002</v>
      </c>
      <c r="E99" s="168">
        <f t="shared" si="3"/>
        <v>0</v>
      </c>
      <c r="F99" s="153">
        <v>10.13756523</v>
      </c>
      <c r="G99" s="153">
        <f>VLOOKUP(A99,totales[],4,0)</f>
        <v>10.494652104097996</v>
      </c>
      <c r="H99" s="153">
        <f t="shared" si="4"/>
        <v>-0.35708687409799644</v>
      </c>
      <c r="I99" s="153">
        <v>1.5382211799999999</v>
      </c>
      <c r="J99" s="153">
        <v>11.675786410000001</v>
      </c>
      <c r="K99" s="153"/>
      <c r="L99" s="153">
        <v>0</v>
      </c>
      <c r="M99" s="153">
        <v>1.54780194</v>
      </c>
      <c r="N99" s="153">
        <v>1.54780194</v>
      </c>
      <c r="O99" s="153"/>
      <c r="P99" s="153">
        <v>4.1452883100000006</v>
      </c>
      <c r="Q99" s="153">
        <v>5.6930902500000009</v>
      </c>
      <c r="R99" s="189">
        <f t="shared" si="5"/>
        <v>74.067673461525004</v>
      </c>
    </row>
    <row r="100" spans="1:18" ht="16.5" x14ac:dyDescent="0.3">
      <c r="A100" s="152">
        <v>94</v>
      </c>
      <c r="B100" s="167" t="s">
        <v>731</v>
      </c>
      <c r="C100" s="168">
        <v>5.79</v>
      </c>
      <c r="D100" s="168">
        <f>VLOOKUP(A100,totales[],3,0)</f>
        <v>5.79</v>
      </c>
      <c r="E100" s="168">
        <f t="shared" si="3"/>
        <v>0</v>
      </c>
      <c r="F100" s="153">
        <v>3.7635000000000001</v>
      </c>
      <c r="G100" s="153">
        <f>VLOOKUP(A100,totales[],4,0)</f>
        <v>3.7789999999999999</v>
      </c>
      <c r="H100" s="153">
        <f t="shared" si="4"/>
        <v>-1.5499999999999847E-2</v>
      </c>
      <c r="I100" s="153">
        <v>0.57899999999999996</v>
      </c>
      <c r="J100" s="153">
        <v>4.3425000000000002</v>
      </c>
      <c r="K100" s="153"/>
      <c r="L100" s="153">
        <v>0</v>
      </c>
      <c r="M100" s="153">
        <v>0.57899999999999996</v>
      </c>
      <c r="N100" s="153">
        <v>0.57899999999999996</v>
      </c>
      <c r="O100" s="153"/>
      <c r="P100" s="153">
        <v>0.86849999999999983</v>
      </c>
      <c r="Q100" s="153">
        <v>1.4474999999999998</v>
      </c>
      <c r="R100" s="189">
        <f t="shared" si="5"/>
        <v>18.832119749999997</v>
      </c>
    </row>
    <row r="101" spans="1:18" ht="16.5" x14ac:dyDescent="0.3">
      <c r="A101" s="152">
        <v>95</v>
      </c>
      <c r="B101" s="167" t="s">
        <v>732</v>
      </c>
      <c r="C101" s="168">
        <v>7.7038899000000001</v>
      </c>
      <c r="D101" s="168">
        <f>VLOOKUP(A101,totales[],3,0)</f>
        <v>7.7038899000000001</v>
      </c>
      <c r="E101" s="168">
        <f t="shared" si="3"/>
        <v>0</v>
      </c>
      <c r="F101" s="153">
        <v>4.4504808300000001</v>
      </c>
      <c r="G101" s="153">
        <f>VLOOKUP(A101,totales[],4,0)</f>
        <v>4.6614195877737306</v>
      </c>
      <c r="H101" s="153">
        <f t="shared" si="4"/>
        <v>-0.2109387577737305</v>
      </c>
      <c r="I101" s="153">
        <v>0.67396224999999998</v>
      </c>
      <c r="J101" s="153">
        <v>5.1244430799999998</v>
      </c>
      <c r="K101" s="153"/>
      <c r="L101" s="153">
        <v>0</v>
      </c>
      <c r="M101" s="153">
        <v>0.67876380000000003</v>
      </c>
      <c r="N101" s="153">
        <v>0.67876380000000003</v>
      </c>
      <c r="O101" s="153"/>
      <c r="P101" s="153">
        <v>1.9006830200000002</v>
      </c>
      <c r="Q101" s="153">
        <v>2.5794468200000003</v>
      </c>
      <c r="R101" s="189">
        <f t="shared" si="5"/>
        <v>33.558861072882003</v>
      </c>
    </row>
    <row r="102" spans="1:18" ht="16.5" x14ac:dyDescent="0.3">
      <c r="A102" s="152">
        <v>98</v>
      </c>
      <c r="B102" s="167" t="s">
        <v>733</v>
      </c>
      <c r="C102" s="168">
        <v>3.4793841399999996</v>
      </c>
      <c r="D102" s="168">
        <f>VLOOKUP(A102,totales[],3,0)</f>
        <v>3.4793841399999996</v>
      </c>
      <c r="E102" s="168">
        <f t="shared" si="3"/>
        <v>0</v>
      </c>
      <c r="F102" s="153">
        <v>2.0519445200000002</v>
      </c>
      <c r="G102" s="153">
        <f>VLOOKUP(A102,totales[],4,0)</f>
        <v>2.1690228876825373</v>
      </c>
      <c r="H102" s="153">
        <f t="shared" si="4"/>
        <v>-0.1170783676825371</v>
      </c>
      <c r="I102" s="153">
        <v>0.28482578999999997</v>
      </c>
      <c r="J102" s="153">
        <v>2.3367703100000004</v>
      </c>
      <c r="K102" s="153"/>
      <c r="L102" s="153">
        <v>0</v>
      </c>
      <c r="M102" s="153">
        <v>0.28685500000000003</v>
      </c>
      <c r="N102" s="153">
        <v>0.28685500000000003</v>
      </c>
      <c r="O102" s="153"/>
      <c r="P102" s="153">
        <v>0.85575882999999919</v>
      </c>
      <c r="Q102" s="153">
        <v>1.1426138299999993</v>
      </c>
      <c r="R102" s="189">
        <f t="shared" si="5"/>
        <v>14.865520189682989</v>
      </c>
    </row>
    <row r="103" spans="1:18" ht="16.5" x14ac:dyDescent="0.3">
      <c r="A103" s="152">
        <v>99</v>
      </c>
      <c r="B103" s="167" t="s">
        <v>734</v>
      </c>
      <c r="C103" s="168">
        <v>44.814982869896731</v>
      </c>
      <c r="D103" s="168">
        <f>VLOOKUP(A103,totales[],3,0)</f>
        <v>44.814982869896731</v>
      </c>
      <c r="E103" s="168">
        <f t="shared" si="3"/>
        <v>0</v>
      </c>
      <c r="F103" s="153">
        <v>26.683338150000001</v>
      </c>
      <c r="G103" s="153">
        <f>VLOOKUP(A103,totales[],4,0)</f>
        <v>27.810833932024416</v>
      </c>
      <c r="H103" s="153">
        <f t="shared" si="4"/>
        <v>-1.1274957820244147</v>
      </c>
      <c r="I103" s="153">
        <v>3.7038538999999999</v>
      </c>
      <c r="J103" s="153">
        <v>30.387192049999999</v>
      </c>
      <c r="K103" s="153"/>
      <c r="L103" s="153">
        <v>0</v>
      </c>
      <c r="M103" s="153">
        <v>3.7302415600000001</v>
      </c>
      <c r="N103" s="153">
        <v>3.7302415600000001</v>
      </c>
      <c r="O103" s="153"/>
      <c r="P103" s="153">
        <v>10.697549259896732</v>
      </c>
      <c r="Q103" s="153">
        <v>14.427790819896732</v>
      </c>
      <c r="R103" s="189">
        <f t="shared" si="5"/>
        <v>187.70700134593847</v>
      </c>
    </row>
    <row r="104" spans="1:18" ht="16.5" x14ac:dyDescent="0.3">
      <c r="A104" s="152">
        <v>100</v>
      </c>
      <c r="B104" s="167" t="s">
        <v>735</v>
      </c>
      <c r="C104" s="168">
        <v>79.619</v>
      </c>
      <c r="D104" s="168">
        <f>VLOOKUP(A104,totales[],3,0)</f>
        <v>79.619</v>
      </c>
      <c r="E104" s="168">
        <f t="shared" si="3"/>
        <v>0</v>
      </c>
      <c r="F104" s="153">
        <v>32.594663350000005</v>
      </c>
      <c r="G104" s="153">
        <f>VLOOKUP(A104,totales[],4,0)</f>
        <v>32.594663350000005</v>
      </c>
      <c r="H104" s="153">
        <f t="shared" si="4"/>
        <v>0</v>
      </c>
      <c r="I104" s="153">
        <v>6.7982993299999999</v>
      </c>
      <c r="J104" s="153">
        <v>39.392962680000004</v>
      </c>
      <c r="K104" s="153"/>
      <c r="L104" s="153">
        <v>0</v>
      </c>
      <c r="M104" s="153">
        <v>6.89362458</v>
      </c>
      <c r="N104" s="153">
        <v>6.89362458</v>
      </c>
      <c r="O104" s="153"/>
      <c r="P104" s="153">
        <v>33.332412739999995</v>
      </c>
      <c r="Q104" s="153">
        <v>40.226037319999996</v>
      </c>
      <c r="R104" s="189">
        <f t="shared" si="5"/>
        <v>523.34476813693198</v>
      </c>
    </row>
    <row r="105" spans="1:18" ht="16.5" x14ac:dyDescent="0.3">
      <c r="A105" s="152">
        <v>102</v>
      </c>
      <c r="B105" s="167" t="s">
        <v>736</v>
      </c>
      <c r="C105" s="168">
        <v>19.289472025841349</v>
      </c>
      <c r="D105" s="168">
        <f>VLOOKUP(A105,totales[],3,0)</f>
        <v>19.289472025841349</v>
      </c>
      <c r="E105" s="168">
        <f t="shared" si="3"/>
        <v>0</v>
      </c>
      <c r="F105" s="153">
        <v>9.4234134899999997</v>
      </c>
      <c r="G105" s="153">
        <f>VLOOKUP(A105,totales[],4,0)</f>
        <v>9.8428351117169193</v>
      </c>
      <c r="H105" s="153">
        <f t="shared" si="4"/>
        <v>-0.41942162171691955</v>
      </c>
      <c r="I105" s="153">
        <v>1.6507489899999999</v>
      </c>
      <c r="J105" s="153">
        <v>11.07416248</v>
      </c>
      <c r="K105" s="153"/>
      <c r="L105" s="153">
        <v>0</v>
      </c>
      <c r="M105" s="153">
        <v>1.6432262199999998</v>
      </c>
      <c r="N105" s="153">
        <v>1.6432262199999998</v>
      </c>
      <c r="O105" s="153"/>
      <c r="P105" s="153">
        <v>6.5720833258413487</v>
      </c>
      <c r="Q105" s="153">
        <v>8.2153095458413485</v>
      </c>
      <c r="R105" s="189">
        <f t="shared" si="5"/>
        <v>106.88199872235053</v>
      </c>
    </row>
    <row r="106" spans="1:18" ht="16.5" x14ac:dyDescent="0.3">
      <c r="A106" s="152">
        <v>103</v>
      </c>
      <c r="B106" s="167" t="s">
        <v>737</v>
      </c>
      <c r="C106" s="168">
        <v>6.6911519700000008</v>
      </c>
      <c r="D106" s="168">
        <f>VLOOKUP(A106,totales[],3,0)</f>
        <v>6.6911519700000008</v>
      </c>
      <c r="E106" s="168">
        <f t="shared" si="3"/>
        <v>0</v>
      </c>
      <c r="F106" s="153">
        <v>3.9101217399999997</v>
      </c>
      <c r="G106" s="153">
        <f>VLOOKUP(A106,totales[],4,0)</f>
        <v>4.047866284814984</v>
      </c>
      <c r="H106" s="153">
        <f t="shared" si="4"/>
        <v>-0.13774454481498433</v>
      </c>
      <c r="I106" s="153">
        <v>0.59213252000000005</v>
      </c>
      <c r="J106" s="153">
        <v>4.50225426</v>
      </c>
      <c r="K106" s="153"/>
      <c r="L106" s="153">
        <v>0</v>
      </c>
      <c r="M106" s="153">
        <v>0.59635110000000002</v>
      </c>
      <c r="N106" s="153">
        <v>0.59635110000000002</v>
      </c>
      <c r="O106" s="153"/>
      <c r="P106" s="153">
        <v>1.5925466100000008</v>
      </c>
      <c r="Q106" s="153">
        <v>2.1888977100000009</v>
      </c>
      <c r="R106" s="189">
        <f t="shared" si="5"/>
        <v>28.47777809687101</v>
      </c>
    </row>
    <row r="107" spans="1:18" ht="16.5" x14ac:dyDescent="0.3">
      <c r="A107" s="152">
        <v>105</v>
      </c>
      <c r="B107" s="167" t="s">
        <v>738</v>
      </c>
      <c r="C107" s="168">
        <v>101.45959348315901</v>
      </c>
      <c r="D107" s="168">
        <f>VLOOKUP(A107,totales[],3,0)</f>
        <v>101.45959348315901</v>
      </c>
      <c r="E107" s="168">
        <f t="shared" si="3"/>
        <v>0</v>
      </c>
      <c r="F107" s="153">
        <v>57.392452370000022</v>
      </c>
      <c r="G107" s="153">
        <f>VLOOKUP(A107,totales[],4,0)</f>
        <v>60.674831639428753</v>
      </c>
      <c r="H107" s="153">
        <f t="shared" si="4"/>
        <v>-3.2823792694287306</v>
      </c>
      <c r="I107" s="153">
        <v>8.6912734800000013</v>
      </c>
      <c r="J107" s="153">
        <v>66.083725850000022</v>
      </c>
      <c r="K107" s="153"/>
      <c r="L107" s="153">
        <v>0</v>
      </c>
      <c r="M107" s="153">
        <v>8.7531934999999965</v>
      </c>
      <c r="N107" s="153">
        <v>8.7531934999999965</v>
      </c>
      <c r="O107" s="153"/>
      <c r="P107" s="153">
        <v>26.622674133158995</v>
      </c>
      <c r="Q107" s="153">
        <v>35.37586763315899</v>
      </c>
      <c r="R107" s="189">
        <f t="shared" si="5"/>
        <v>460.24357549416175</v>
      </c>
    </row>
    <row r="108" spans="1:18" ht="16.5" x14ac:dyDescent="0.3">
      <c r="A108" s="152">
        <v>106</v>
      </c>
      <c r="B108" s="167" t="s">
        <v>739</v>
      </c>
      <c r="C108" s="168">
        <v>74.496259909999992</v>
      </c>
      <c r="D108" s="168">
        <f>VLOOKUP(A108,totales[],3,0)</f>
        <v>74.496259909999992</v>
      </c>
      <c r="E108" s="168">
        <f t="shared" si="3"/>
        <v>0</v>
      </c>
      <c r="F108" s="153">
        <v>33.404803080000008</v>
      </c>
      <c r="G108" s="153">
        <f>VLOOKUP(A108,totales[],4,0)</f>
        <v>35.114636876267127</v>
      </c>
      <c r="H108" s="153">
        <f t="shared" si="4"/>
        <v>-1.7098337962671195</v>
      </c>
      <c r="I108" s="153">
        <v>6.2627805099999998</v>
      </c>
      <c r="J108" s="153">
        <v>39.667583590000007</v>
      </c>
      <c r="K108" s="153"/>
      <c r="L108" s="153">
        <v>0</v>
      </c>
      <c r="M108" s="153">
        <v>6.2648825800000001</v>
      </c>
      <c r="N108" s="153">
        <v>6.2648825800000001</v>
      </c>
      <c r="O108" s="153"/>
      <c r="P108" s="153">
        <v>28.563793739999987</v>
      </c>
      <c r="Q108" s="153">
        <v>34.828676319999985</v>
      </c>
      <c r="R108" s="189">
        <f t="shared" si="5"/>
        <v>453.12456179083182</v>
      </c>
    </row>
    <row r="109" spans="1:18" ht="16.5" x14ac:dyDescent="0.3">
      <c r="A109" s="152">
        <v>107</v>
      </c>
      <c r="B109" s="167" t="s">
        <v>740</v>
      </c>
      <c r="C109" s="168">
        <v>60.490727</v>
      </c>
      <c r="D109" s="168">
        <f>VLOOKUP(A109,totales[],3,0)</f>
        <v>60.490727</v>
      </c>
      <c r="E109" s="168">
        <f t="shared" si="3"/>
        <v>0</v>
      </c>
      <c r="F109" s="153">
        <v>27.014678049999997</v>
      </c>
      <c r="G109" s="153">
        <f>VLOOKUP(A109,totales[],4,0)</f>
        <v>28.428484637478753</v>
      </c>
      <c r="H109" s="153">
        <f t="shared" si="4"/>
        <v>-1.4138065874787564</v>
      </c>
      <c r="I109" s="153">
        <v>5.7009883100000005</v>
      </c>
      <c r="J109" s="153">
        <v>32.71566636</v>
      </c>
      <c r="K109" s="153"/>
      <c r="L109" s="153">
        <v>0</v>
      </c>
      <c r="M109" s="153">
        <v>5.66241196</v>
      </c>
      <c r="N109" s="153">
        <v>5.66241196</v>
      </c>
      <c r="O109" s="153"/>
      <c r="P109" s="153">
        <v>22.11264868</v>
      </c>
      <c r="Q109" s="153">
        <v>27.77506064</v>
      </c>
      <c r="R109" s="189">
        <f t="shared" si="5"/>
        <v>361.35631643246398</v>
      </c>
    </row>
    <row r="110" spans="1:18" ht="16.5" x14ac:dyDescent="0.3">
      <c r="A110" s="152">
        <v>108</v>
      </c>
      <c r="B110" s="167" t="s">
        <v>741</v>
      </c>
      <c r="C110" s="168">
        <v>34.261557301033733</v>
      </c>
      <c r="D110" s="168">
        <f>VLOOKUP(A110,totales[],3,0)</f>
        <v>34.261557301033733</v>
      </c>
      <c r="E110" s="168">
        <f t="shared" si="3"/>
        <v>0</v>
      </c>
      <c r="F110" s="153">
        <v>17.597834049999999</v>
      </c>
      <c r="G110" s="153">
        <f>VLOOKUP(A110,totales[],4,0)</f>
        <v>18.2451322037812</v>
      </c>
      <c r="H110" s="153">
        <f t="shared" si="4"/>
        <v>-0.64729815378120037</v>
      </c>
      <c r="I110" s="153">
        <v>2.7375455100000003</v>
      </c>
      <c r="J110" s="153">
        <v>20.33537956</v>
      </c>
      <c r="K110" s="153"/>
      <c r="L110" s="153">
        <v>0</v>
      </c>
      <c r="M110" s="153">
        <v>2.8830567800000004</v>
      </c>
      <c r="N110" s="153">
        <v>2.8830567800000004</v>
      </c>
      <c r="O110" s="153"/>
      <c r="P110" s="153">
        <v>11.043120961033733</v>
      </c>
      <c r="Q110" s="153">
        <v>13.926177741033733</v>
      </c>
      <c r="R110" s="189">
        <f t="shared" si="5"/>
        <v>181.18096502862298</v>
      </c>
    </row>
    <row r="111" spans="1:18" ht="16.5" x14ac:dyDescent="0.3">
      <c r="A111" s="152">
        <v>110</v>
      </c>
      <c r="B111" s="167" t="s">
        <v>742</v>
      </c>
      <c r="C111" s="168">
        <v>5.25112237</v>
      </c>
      <c r="D111" s="168">
        <f>VLOOKUP(A111,totales[],3,0)</f>
        <v>5.25112237</v>
      </c>
      <c r="E111" s="168">
        <f t="shared" si="3"/>
        <v>0</v>
      </c>
      <c r="F111" s="153">
        <v>2.4303898600000005</v>
      </c>
      <c r="G111" s="153">
        <f>VLOOKUP(A111,totales[],4,0)</f>
        <v>2.5448701138100596</v>
      </c>
      <c r="H111" s="153">
        <f t="shared" si="4"/>
        <v>-0.11448025381005911</v>
      </c>
      <c r="I111" s="153">
        <v>0.48383737999999998</v>
      </c>
      <c r="J111" s="153">
        <v>2.9142272400000007</v>
      </c>
      <c r="K111" s="153"/>
      <c r="L111" s="153">
        <v>0</v>
      </c>
      <c r="M111" s="153">
        <v>0.48056344000000001</v>
      </c>
      <c r="N111" s="153">
        <v>0.48056344000000001</v>
      </c>
      <c r="O111" s="153"/>
      <c r="P111" s="153">
        <v>1.8563316899999993</v>
      </c>
      <c r="Q111" s="153">
        <v>2.3368951299999994</v>
      </c>
      <c r="R111" s="189">
        <f t="shared" si="5"/>
        <v>30.40323933081299</v>
      </c>
    </row>
    <row r="112" spans="1:18" ht="16.5" x14ac:dyDescent="0.3">
      <c r="A112" s="152">
        <v>112</v>
      </c>
      <c r="B112" s="167" t="s">
        <v>743</v>
      </c>
      <c r="C112" s="168">
        <v>13.689764940000002</v>
      </c>
      <c r="D112" s="168">
        <f>VLOOKUP(A112,totales[],3,0)</f>
        <v>13.689764940000002</v>
      </c>
      <c r="E112" s="168">
        <f t="shared" si="3"/>
        <v>0</v>
      </c>
      <c r="F112" s="153">
        <v>8.0525900999999998</v>
      </c>
      <c r="G112" s="153">
        <f>VLOOKUP(A112,totales[],4,0)</f>
        <v>8.0525900999999998</v>
      </c>
      <c r="H112" s="153">
        <f t="shared" si="4"/>
        <v>0</v>
      </c>
      <c r="I112" s="153">
        <v>1.2264879499999999</v>
      </c>
      <c r="J112" s="153">
        <v>9.279078049999999</v>
      </c>
      <c r="K112" s="153"/>
      <c r="L112" s="153">
        <v>0</v>
      </c>
      <c r="M112" s="153">
        <v>1.2320257999999999</v>
      </c>
      <c r="N112" s="153">
        <v>1.2320257999999999</v>
      </c>
      <c r="O112" s="153"/>
      <c r="P112" s="153">
        <v>3.178661090000003</v>
      </c>
      <c r="Q112" s="153">
        <v>4.4106868900000027</v>
      </c>
      <c r="R112" s="189">
        <f t="shared" si="5"/>
        <v>57.383477507589035</v>
      </c>
    </row>
    <row r="113" spans="1:18" ht="16.5" x14ac:dyDescent="0.3">
      <c r="A113" s="152">
        <v>113</v>
      </c>
      <c r="B113" s="167" t="s">
        <v>744</v>
      </c>
      <c r="C113" s="168">
        <v>35.848818250000001</v>
      </c>
      <c r="D113" s="168">
        <f>VLOOKUP(A113,totales[],3,0)</f>
        <v>35.848818250000001</v>
      </c>
      <c r="E113" s="168">
        <f t="shared" si="3"/>
        <v>0</v>
      </c>
      <c r="F113" s="153">
        <v>15.73786166</v>
      </c>
      <c r="G113" s="153">
        <f>VLOOKUP(A113,totales[],4,0)</f>
        <v>16.570668308917654</v>
      </c>
      <c r="H113" s="153">
        <f t="shared" si="4"/>
        <v>-0.83280664891765355</v>
      </c>
      <c r="I113" s="153">
        <v>3.3009826999999996</v>
      </c>
      <c r="J113" s="153">
        <v>19.038844359999999</v>
      </c>
      <c r="K113" s="153"/>
      <c r="L113" s="153">
        <v>0</v>
      </c>
      <c r="M113" s="153">
        <v>3.30072842</v>
      </c>
      <c r="N113" s="153">
        <v>3.30072842</v>
      </c>
      <c r="O113" s="153"/>
      <c r="P113" s="153">
        <v>13.509245470000002</v>
      </c>
      <c r="Q113" s="153">
        <v>16.809973890000002</v>
      </c>
      <c r="R113" s="189">
        <f t="shared" si="5"/>
        <v>218.69944130628903</v>
      </c>
    </row>
    <row r="114" spans="1:18" ht="16.5" x14ac:dyDescent="0.3">
      <c r="A114" s="152">
        <v>114</v>
      </c>
      <c r="B114" s="167" t="s">
        <v>745</v>
      </c>
      <c r="C114" s="168">
        <v>30.55</v>
      </c>
      <c r="D114" s="168">
        <f>VLOOKUP(A114,totales[],3,0)</f>
        <v>30.55</v>
      </c>
      <c r="E114" s="168">
        <f t="shared" si="3"/>
        <v>0</v>
      </c>
      <c r="F114" s="153">
        <v>16.145857740000004</v>
      </c>
      <c r="G114" s="153">
        <f>VLOOKUP(A114,totales[],4,0)</f>
        <v>16.261441366969684</v>
      </c>
      <c r="H114" s="153">
        <f t="shared" si="4"/>
        <v>-0.11558362696968061</v>
      </c>
      <c r="I114" s="153">
        <v>2.5208277000000003</v>
      </c>
      <c r="J114" s="153">
        <v>18.666685440000006</v>
      </c>
      <c r="K114" s="153"/>
      <c r="L114" s="153">
        <v>0</v>
      </c>
      <c r="M114" s="153">
        <v>2.6702853599999998</v>
      </c>
      <c r="N114" s="153">
        <v>2.6702853599999998</v>
      </c>
      <c r="O114" s="153"/>
      <c r="P114" s="153">
        <v>9.2130291999999958</v>
      </c>
      <c r="Q114" s="153">
        <v>11.883314559999995</v>
      </c>
      <c r="R114" s="189">
        <f t="shared" si="5"/>
        <v>154.60311075705593</v>
      </c>
    </row>
    <row r="115" spans="1:18" ht="16.5" x14ac:dyDescent="0.3">
      <c r="A115" s="152">
        <v>117</v>
      </c>
      <c r="B115" s="167" t="s">
        <v>746</v>
      </c>
      <c r="C115" s="168">
        <v>44.2</v>
      </c>
      <c r="D115" s="168">
        <f>VLOOKUP(A115,totales[],3,0)</f>
        <v>44.2</v>
      </c>
      <c r="E115" s="168">
        <f t="shared" si="3"/>
        <v>0</v>
      </c>
      <c r="F115" s="153">
        <v>18.037279860000002</v>
      </c>
      <c r="G115" s="153">
        <f>VLOOKUP(A115,totales[],4,0)</f>
        <v>19.051586831376582</v>
      </c>
      <c r="H115" s="153">
        <f t="shared" si="4"/>
        <v>-1.0143069713765804</v>
      </c>
      <c r="I115" s="153">
        <v>3.72088237</v>
      </c>
      <c r="J115" s="153">
        <v>21.758162230000003</v>
      </c>
      <c r="K115" s="153"/>
      <c r="L115" s="153">
        <v>0</v>
      </c>
      <c r="M115" s="153">
        <v>3.7749817799999996</v>
      </c>
      <c r="N115" s="153">
        <v>3.7749817799999996</v>
      </c>
      <c r="O115" s="153"/>
      <c r="P115" s="153">
        <v>18.666855989999998</v>
      </c>
      <c r="Q115" s="153">
        <v>22.441837769999999</v>
      </c>
      <c r="R115" s="189">
        <f t="shared" si="5"/>
        <v>291.97055357147696</v>
      </c>
    </row>
    <row r="116" spans="1:18" ht="16.5" x14ac:dyDescent="0.3">
      <c r="A116" s="152">
        <v>118</v>
      </c>
      <c r="B116" s="167" t="s">
        <v>747</v>
      </c>
      <c r="C116" s="168">
        <v>20.623934500000001</v>
      </c>
      <c r="D116" s="168">
        <f>VLOOKUP(A116,totales[],3,0)</f>
        <v>20.623934500000001</v>
      </c>
      <c r="E116" s="168">
        <f t="shared" si="3"/>
        <v>0</v>
      </c>
      <c r="F116" s="153">
        <v>8.6977339499999999</v>
      </c>
      <c r="G116" s="153">
        <f>VLOOKUP(A116,totales[],4,0)</f>
        <v>9.20443827270398</v>
      </c>
      <c r="H116" s="153">
        <f t="shared" si="4"/>
        <v>-0.50670432270398003</v>
      </c>
      <c r="I116" s="153">
        <v>1.7913887099999999</v>
      </c>
      <c r="J116" s="153">
        <v>10.48912266</v>
      </c>
      <c r="K116" s="153"/>
      <c r="L116" s="153">
        <v>0</v>
      </c>
      <c r="M116" s="153">
        <v>1.82743776</v>
      </c>
      <c r="N116" s="153">
        <v>1.82743776</v>
      </c>
      <c r="O116" s="153"/>
      <c r="P116" s="153">
        <v>8.3073740800000007</v>
      </c>
      <c r="Q116" s="153">
        <v>10.134811840000001</v>
      </c>
      <c r="R116" s="189">
        <f t="shared" si="5"/>
        <v>131.85491551958401</v>
      </c>
    </row>
    <row r="117" spans="1:18" ht="16.5" x14ac:dyDescent="0.3">
      <c r="A117" s="152">
        <v>122</v>
      </c>
      <c r="B117" s="167" t="s">
        <v>748</v>
      </c>
      <c r="C117" s="168">
        <v>10.804670529999999</v>
      </c>
      <c r="D117" s="168">
        <f>VLOOKUP(A117,totales[],3,0)</f>
        <v>10.804670529999999</v>
      </c>
      <c r="E117" s="168">
        <f t="shared" si="3"/>
        <v>0</v>
      </c>
      <c r="F117" s="153">
        <v>5.6354231499999994</v>
      </c>
      <c r="G117" s="153">
        <f>VLOOKUP(A117,totales[],4,0)</f>
        <v>5.6829874027861829</v>
      </c>
      <c r="H117" s="153">
        <f t="shared" si="4"/>
        <v>-4.7564252786183481E-2</v>
      </c>
      <c r="I117" s="153">
        <v>0.87984987000000003</v>
      </c>
      <c r="J117" s="153">
        <v>6.5152730199999995</v>
      </c>
      <c r="K117" s="153"/>
      <c r="L117" s="153">
        <v>0</v>
      </c>
      <c r="M117" s="153">
        <v>0.93201540000000016</v>
      </c>
      <c r="N117" s="153">
        <v>0.93201540000000016</v>
      </c>
      <c r="O117" s="153"/>
      <c r="P117" s="153">
        <v>3.3573821099999996</v>
      </c>
      <c r="Q117" s="153">
        <v>4.2893975099999997</v>
      </c>
      <c r="R117" s="189">
        <f t="shared" si="5"/>
        <v>55.805490544850997</v>
      </c>
    </row>
    <row r="118" spans="1:18" ht="16.5" x14ac:dyDescent="0.3">
      <c r="A118" s="152">
        <v>123</v>
      </c>
      <c r="B118" s="167" t="s">
        <v>749</v>
      </c>
      <c r="C118" s="168">
        <v>5.2981783351269112</v>
      </c>
      <c r="D118" s="168">
        <f>VLOOKUP(A118,totales[],3,0)</f>
        <v>5.2981783351269112</v>
      </c>
      <c r="E118" s="168">
        <f t="shared" si="3"/>
        <v>0</v>
      </c>
      <c r="F118" s="153">
        <v>2.5251035100000001</v>
      </c>
      <c r="G118" s="153">
        <f>VLOOKUP(A118,totales[],4,0)</f>
        <v>2.66174875892025</v>
      </c>
      <c r="H118" s="153">
        <f t="shared" si="4"/>
        <v>-0.13664524892024987</v>
      </c>
      <c r="I118" s="153">
        <v>0.45403838999999996</v>
      </c>
      <c r="J118" s="153">
        <v>2.9791419000000001</v>
      </c>
      <c r="K118" s="153"/>
      <c r="L118" s="153">
        <v>0</v>
      </c>
      <c r="M118" s="153">
        <v>0.46647912000000008</v>
      </c>
      <c r="N118" s="153">
        <v>0.46647912000000008</v>
      </c>
      <c r="O118" s="153"/>
      <c r="P118" s="153">
        <v>1.852557315126911</v>
      </c>
      <c r="Q118" s="153">
        <v>2.319036435126911</v>
      </c>
      <c r="R118" s="189">
        <f t="shared" si="5"/>
        <v>30.170895924644626</v>
      </c>
    </row>
    <row r="119" spans="1:18" ht="16.5" x14ac:dyDescent="0.3">
      <c r="A119" s="152">
        <v>124</v>
      </c>
      <c r="B119" s="167" t="s">
        <v>750</v>
      </c>
      <c r="C119" s="168">
        <v>53.802655526795398</v>
      </c>
      <c r="D119" s="168">
        <f>VLOOKUP(A119,totales[],3,0)</f>
        <v>53.802655526795398</v>
      </c>
      <c r="E119" s="168">
        <f t="shared" si="3"/>
        <v>0</v>
      </c>
      <c r="F119" s="153">
        <v>18.777896039999998</v>
      </c>
      <c r="G119" s="153">
        <f>VLOOKUP(A119,totales[],4,0)</f>
        <v>19.787769011111116</v>
      </c>
      <c r="H119" s="153">
        <f t="shared" si="4"/>
        <v>-1.0098729711111183</v>
      </c>
      <c r="I119" s="153">
        <v>4.4193359399999999</v>
      </c>
      <c r="J119" s="153">
        <v>23.197231979999998</v>
      </c>
      <c r="K119" s="153"/>
      <c r="L119" s="153">
        <v>0</v>
      </c>
      <c r="M119" s="153">
        <v>4.5622162200000007</v>
      </c>
      <c r="N119" s="153">
        <v>4.5622162200000007</v>
      </c>
      <c r="O119" s="153"/>
      <c r="P119" s="153">
        <v>26.0432073267954</v>
      </c>
      <c r="Q119" s="153">
        <v>30.6054235467954</v>
      </c>
      <c r="R119" s="189">
        <f t="shared" si="5"/>
        <v>398.17962088616281</v>
      </c>
    </row>
    <row r="120" spans="1:18" ht="16.5" x14ac:dyDescent="0.3">
      <c r="A120" s="152">
        <v>126</v>
      </c>
      <c r="B120" s="167" t="s">
        <v>751</v>
      </c>
      <c r="C120" s="168">
        <v>84.484651639999996</v>
      </c>
      <c r="D120" s="168">
        <f>VLOOKUP(A120,totales[],3,0)</f>
        <v>84.483697482513705</v>
      </c>
      <c r="E120" s="168">
        <f t="shared" si="3"/>
        <v>9.5415748629079644E-4</v>
      </c>
      <c r="F120" s="153">
        <v>39.555949270000006</v>
      </c>
      <c r="G120" s="153">
        <f>VLOOKUP(A120,totales[],4,0)</f>
        <v>41.321328869614568</v>
      </c>
      <c r="H120" s="153">
        <f t="shared" si="4"/>
        <v>-1.7653795996145618</v>
      </c>
      <c r="I120" s="153">
        <v>7.3558124099999986</v>
      </c>
      <c r="J120" s="153">
        <v>46.911761680000005</v>
      </c>
      <c r="K120" s="153"/>
      <c r="L120" s="153">
        <v>0</v>
      </c>
      <c r="M120" s="153">
        <v>7.3457326199999988</v>
      </c>
      <c r="N120" s="153">
        <v>7.3457326199999988</v>
      </c>
      <c r="O120" s="153"/>
      <c r="P120" s="153">
        <v>30.227157339999991</v>
      </c>
      <c r="Q120" s="153">
        <v>37.572889959999991</v>
      </c>
      <c r="R120" s="189">
        <f t="shared" si="5"/>
        <v>488.82705566859585</v>
      </c>
    </row>
    <row r="121" spans="1:18" ht="16.5" x14ac:dyDescent="0.3">
      <c r="A121" s="152">
        <v>127</v>
      </c>
      <c r="B121" s="167" t="s">
        <v>752</v>
      </c>
      <c r="C121" s="168">
        <v>71.256072895402298</v>
      </c>
      <c r="D121" s="168">
        <f>VLOOKUP(A121,totales[],3,0)</f>
        <v>71.256072895402298</v>
      </c>
      <c r="E121" s="168">
        <f t="shared" si="3"/>
        <v>0</v>
      </c>
      <c r="F121" s="153">
        <v>28.578977829999999</v>
      </c>
      <c r="G121" s="153">
        <f>VLOOKUP(A121,totales[],4,0)</f>
        <v>30.162416469071687</v>
      </c>
      <c r="H121" s="153">
        <f t="shared" si="4"/>
        <v>-1.5834386390716872</v>
      </c>
      <c r="I121" s="153">
        <v>5.7889104300000005</v>
      </c>
      <c r="J121" s="153">
        <v>34.367888260000001</v>
      </c>
      <c r="K121" s="153"/>
      <c r="L121" s="153">
        <v>0</v>
      </c>
      <c r="M121" s="153">
        <v>6.0055940800000007</v>
      </c>
      <c r="N121" s="153">
        <v>6.0055940800000007</v>
      </c>
      <c r="O121" s="153"/>
      <c r="P121" s="153">
        <v>30.882590555402295</v>
      </c>
      <c r="Q121" s="153">
        <v>36.888184635402297</v>
      </c>
      <c r="R121" s="189">
        <f t="shared" si="5"/>
        <v>479.9189709250474</v>
      </c>
    </row>
    <row r="122" spans="1:18" ht="16.5" x14ac:dyDescent="0.3">
      <c r="A122" s="152">
        <v>130</v>
      </c>
      <c r="B122" s="167" t="s">
        <v>753</v>
      </c>
      <c r="C122" s="168">
        <v>91.744119611852625</v>
      </c>
      <c r="D122" s="168">
        <f>VLOOKUP(A122,totales[],3,0)</f>
        <v>91.744119611852625</v>
      </c>
      <c r="E122" s="168">
        <f t="shared" si="3"/>
        <v>0</v>
      </c>
      <c r="F122" s="153">
        <v>35.260313819999993</v>
      </c>
      <c r="G122" s="153">
        <f>VLOOKUP(A122,totales[],4,0)</f>
        <v>35.337452900000002</v>
      </c>
      <c r="H122" s="153">
        <f t="shared" si="4"/>
        <v>-7.713908000000913E-2</v>
      </c>
      <c r="I122" s="153">
        <v>9.2096137800000015</v>
      </c>
      <c r="J122" s="153">
        <v>44.469927599999991</v>
      </c>
      <c r="K122" s="153"/>
      <c r="L122" s="153">
        <v>0</v>
      </c>
      <c r="M122" s="153">
        <v>8.0806113599999989</v>
      </c>
      <c r="N122" s="153">
        <v>8.0806113599999989</v>
      </c>
      <c r="O122" s="153"/>
      <c r="P122" s="153">
        <v>39.193580651852635</v>
      </c>
      <c r="Q122" s="153">
        <v>47.274192011852634</v>
      </c>
      <c r="R122" s="189">
        <f t="shared" si="5"/>
        <v>615.04196549340395</v>
      </c>
    </row>
    <row r="123" spans="1:18" ht="16.5" x14ac:dyDescent="0.3">
      <c r="A123" s="152">
        <v>132</v>
      </c>
      <c r="B123" s="167" t="s">
        <v>754</v>
      </c>
      <c r="C123" s="168">
        <v>109.16800000000001</v>
      </c>
      <c r="D123" s="168">
        <f>VLOOKUP(A123,totales[],3,0)</f>
        <v>109.16800000000001</v>
      </c>
      <c r="E123" s="168">
        <f t="shared" si="3"/>
        <v>0</v>
      </c>
      <c r="F123" s="153">
        <v>29.538887360000007</v>
      </c>
      <c r="G123" s="153">
        <f>VLOOKUP(A123,totales[],4,0)</f>
        <v>30.822998788210938</v>
      </c>
      <c r="H123" s="153">
        <f t="shared" si="4"/>
        <v>-1.2841114282109309</v>
      </c>
      <c r="I123" s="153">
        <v>5.7361927200000009</v>
      </c>
      <c r="J123" s="153">
        <v>35.275080080000009</v>
      </c>
      <c r="K123" s="153"/>
      <c r="L123" s="153">
        <v>0</v>
      </c>
      <c r="M123" s="153">
        <v>6.0762865599999998</v>
      </c>
      <c r="N123" s="153">
        <v>6.0762865599999998</v>
      </c>
      <c r="O123" s="153"/>
      <c r="P123" s="153">
        <v>67.816633359999997</v>
      </c>
      <c r="Q123" s="153">
        <v>73.892919919999997</v>
      </c>
      <c r="R123" s="189">
        <f t="shared" si="5"/>
        <v>961.35427745119193</v>
      </c>
    </row>
    <row r="124" spans="1:18" ht="16.5" x14ac:dyDescent="0.3">
      <c r="A124" s="152">
        <v>136</v>
      </c>
      <c r="B124" s="167" t="s">
        <v>755</v>
      </c>
      <c r="C124" s="168">
        <v>6.8017123840406315</v>
      </c>
      <c r="D124" s="168">
        <f>VLOOKUP(A124,totales[],3,0)</f>
        <v>6.8017123840406315</v>
      </c>
      <c r="E124" s="168">
        <f t="shared" si="3"/>
        <v>0</v>
      </c>
      <c r="F124" s="153">
        <v>3.0888307199999998</v>
      </c>
      <c r="G124" s="153">
        <f>VLOOKUP(A124,totales[],4,0)</f>
        <v>3.240361733324411</v>
      </c>
      <c r="H124" s="153">
        <f t="shared" si="4"/>
        <v>-0.15153101332441121</v>
      </c>
      <c r="I124" s="153">
        <v>0.57778281000000009</v>
      </c>
      <c r="J124" s="153">
        <v>3.6666135299999998</v>
      </c>
      <c r="K124" s="153"/>
      <c r="L124" s="153">
        <v>0</v>
      </c>
      <c r="M124" s="153">
        <v>0.5786752799999999</v>
      </c>
      <c r="N124" s="153">
        <v>0.5786752799999999</v>
      </c>
      <c r="O124" s="153"/>
      <c r="P124" s="153">
        <v>2.5564235740406316</v>
      </c>
      <c r="Q124" s="153">
        <v>3.1350988540406313</v>
      </c>
      <c r="R124" s="189">
        <f t="shared" si="5"/>
        <v>40.787949600954015</v>
      </c>
    </row>
    <row r="125" spans="1:18" ht="16.5" x14ac:dyDescent="0.3">
      <c r="A125" s="152">
        <v>138</v>
      </c>
      <c r="B125" s="167" t="s">
        <v>756</v>
      </c>
      <c r="C125" s="168">
        <v>8.9576498525713752</v>
      </c>
      <c r="D125" s="168">
        <f>VLOOKUP(A125,totales[],3,0)</f>
        <v>8.9576498525713752</v>
      </c>
      <c r="E125" s="168">
        <f t="shared" si="3"/>
        <v>0</v>
      </c>
      <c r="F125" s="153">
        <v>3.6409719500000004</v>
      </c>
      <c r="G125" s="153">
        <f>VLOOKUP(A125,totales[],4,0)</f>
        <v>3.8439293947884883</v>
      </c>
      <c r="H125" s="153">
        <f t="shared" si="4"/>
        <v>-0.20295744478848787</v>
      </c>
      <c r="I125" s="153">
        <v>0.75478149000000005</v>
      </c>
      <c r="J125" s="153">
        <v>4.39575344</v>
      </c>
      <c r="K125" s="153"/>
      <c r="L125" s="153">
        <v>0</v>
      </c>
      <c r="M125" s="153">
        <v>0.76089576000000003</v>
      </c>
      <c r="N125" s="153">
        <v>0.76089576000000003</v>
      </c>
      <c r="O125" s="153"/>
      <c r="P125" s="153">
        <v>3.8010006525713753</v>
      </c>
      <c r="Q125" s="153">
        <v>4.5618964125713752</v>
      </c>
      <c r="R125" s="189">
        <f t="shared" si="5"/>
        <v>59.350728517194845</v>
      </c>
    </row>
    <row r="126" spans="1:18" ht="16.5" x14ac:dyDescent="0.3">
      <c r="A126" s="152">
        <v>141</v>
      </c>
      <c r="B126" s="167" t="s">
        <v>757</v>
      </c>
      <c r="C126" s="168">
        <v>11.624580460102246</v>
      </c>
      <c r="D126" s="168">
        <f>VLOOKUP(A126,totales[],3,0)</f>
        <v>11.624580460102246</v>
      </c>
      <c r="E126" s="168">
        <f t="shared" si="3"/>
        <v>0</v>
      </c>
      <c r="F126" s="153">
        <v>3.46150446</v>
      </c>
      <c r="G126" s="153">
        <f>VLOOKUP(A126,totales[],4,0)</f>
        <v>3.657663702568632</v>
      </c>
      <c r="H126" s="153">
        <f t="shared" si="4"/>
        <v>-0.19615924256863204</v>
      </c>
      <c r="I126" s="153">
        <v>0.89094221000000007</v>
      </c>
      <c r="J126" s="153">
        <v>4.35244667</v>
      </c>
      <c r="K126" s="153"/>
      <c r="L126" s="153">
        <v>0</v>
      </c>
      <c r="M126" s="153">
        <v>0.94376539999999998</v>
      </c>
      <c r="N126" s="153">
        <v>0.94376539999999998</v>
      </c>
      <c r="O126" s="153"/>
      <c r="P126" s="153">
        <v>6.3283683901022458</v>
      </c>
      <c r="Q126" s="153">
        <v>7.272133790102246</v>
      </c>
      <c r="R126" s="189">
        <f t="shared" si="5"/>
        <v>94.611187822609224</v>
      </c>
    </row>
    <row r="127" spans="1:18" ht="16.5" x14ac:dyDescent="0.3">
      <c r="A127" s="152">
        <v>143</v>
      </c>
      <c r="B127" s="167" t="s">
        <v>758</v>
      </c>
      <c r="C127" s="168">
        <v>80.538178475328564</v>
      </c>
      <c r="D127" s="168">
        <f>VLOOKUP(A127,totales[],3,0)</f>
        <v>80.538178475328564</v>
      </c>
      <c r="E127" s="168">
        <f t="shared" si="3"/>
        <v>0</v>
      </c>
      <c r="F127" s="153">
        <v>31.646769909999996</v>
      </c>
      <c r="G127" s="153">
        <f>VLOOKUP(A127,totales[],4,0)</f>
        <v>32.911786899696033</v>
      </c>
      <c r="H127" s="153">
        <f t="shared" si="4"/>
        <v>-1.2650169896960364</v>
      </c>
      <c r="I127" s="153">
        <v>6.7644900099999994</v>
      </c>
      <c r="J127" s="153">
        <v>38.411259919999992</v>
      </c>
      <c r="K127" s="153"/>
      <c r="L127" s="153">
        <v>0</v>
      </c>
      <c r="M127" s="153">
        <v>6.9185300200000004</v>
      </c>
      <c r="N127" s="153">
        <v>6.9185300200000004</v>
      </c>
      <c r="O127" s="153"/>
      <c r="P127" s="153">
        <v>35.208388535328574</v>
      </c>
      <c r="Q127" s="153">
        <v>42.126918555328572</v>
      </c>
      <c r="R127" s="189">
        <f t="shared" si="5"/>
        <v>548.0754230966802</v>
      </c>
    </row>
    <row r="128" spans="1:18" ht="16.5" x14ac:dyDescent="0.3">
      <c r="A128" s="152">
        <v>144</v>
      </c>
      <c r="B128" s="167" t="s">
        <v>759</v>
      </c>
      <c r="C128" s="168">
        <v>55.307884469999998</v>
      </c>
      <c r="D128" s="168">
        <f>VLOOKUP(A128,totales[],3,0)</f>
        <v>55.3</v>
      </c>
      <c r="E128" s="168">
        <f t="shared" si="3"/>
        <v>7.8844700000004764E-3</v>
      </c>
      <c r="F128" s="153">
        <v>26.696313839999995</v>
      </c>
      <c r="G128" s="153">
        <f>VLOOKUP(A128,totales[],4,0)</f>
        <v>27.917406926400218</v>
      </c>
      <c r="H128" s="153">
        <f t="shared" si="4"/>
        <v>-1.2210930864002236</v>
      </c>
      <c r="I128" s="153">
        <v>5.0302981400000002</v>
      </c>
      <c r="J128" s="153">
        <v>31.726611979999994</v>
      </c>
      <c r="K128" s="153"/>
      <c r="L128" s="153">
        <v>0</v>
      </c>
      <c r="M128" s="153">
        <v>5.0088913399999999</v>
      </c>
      <c r="N128" s="153">
        <v>5.0088913399999999</v>
      </c>
      <c r="O128" s="153"/>
      <c r="P128" s="153">
        <v>18.572381150000005</v>
      </c>
      <c r="Q128" s="153">
        <v>23.581272490000003</v>
      </c>
      <c r="R128" s="189">
        <f t="shared" si="5"/>
        <v>306.79471322214903</v>
      </c>
    </row>
    <row r="129" spans="1:18" ht="16.5" x14ac:dyDescent="0.3">
      <c r="A129" s="152">
        <v>147</v>
      </c>
      <c r="B129" s="167" t="s">
        <v>760</v>
      </c>
      <c r="C129" s="168">
        <v>174.29999999035445</v>
      </c>
      <c r="D129" s="168">
        <f>VLOOKUP(A129,totales[],3,0)</f>
        <v>174.29999999035445</v>
      </c>
      <c r="E129" s="168">
        <f t="shared" si="3"/>
        <v>0</v>
      </c>
      <c r="F129" s="153">
        <v>47.433276510000006</v>
      </c>
      <c r="G129" s="153">
        <f>VLOOKUP(A129,totales[],4,0)</f>
        <v>47.399312119509887</v>
      </c>
      <c r="H129" s="153">
        <f t="shared" si="4"/>
        <v>3.3964390490119456E-2</v>
      </c>
      <c r="I129" s="153">
        <v>19.631001789999999</v>
      </c>
      <c r="J129" s="153">
        <v>67.064278300000012</v>
      </c>
      <c r="K129" s="153"/>
      <c r="L129" s="153">
        <v>0</v>
      </c>
      <c r="M129" s="153">
        <v>19.653767800000001</v>
      </c>
      <c r="N129" s="153">
        <v>19.653767800000001</v>
      </c>
      <c r="O129" s="153"/>
      <c r="P129" s="153">
        <v>87.581953890354441</v>
      </c>
      <c r="Q129" s="153">
        <v>107.23572169035444</v>
      </c>
      <c r="R129" s="189">
        <f t="shared" si="5"/>
        <v>1395.1474627636803</v>
      </c>
    </row>
    <row r="130" spans="1:18" ht="16.5" x14ac:dyDescent="0.3">
      <c r="A130" s="152">
        <v>148</v>
      </c>
      <c r="B130" s="167" t="s">
        <v>761</v>
      </c>
      <c r="C130" s="168">
        <v>27.623241659999998</v>
      </c>
      <c r="D130" s="168">
        <f>VLOOKUP(A130,totales[],3,0)</f>
        <v>27.623241659999998</v>
      </c>
      <c r="E130" s="168">
        <f t="shared" si="3"/>
        <v>0</v>
      </c>
      <c r="F130" s="153">
        <v>11.81212693</v>
      </c>
      <c r="G130" s="153">
        <f>VLOOKUP(A130,totales[],4,0)</f>
        <v>12.303581604725615</v>
      </c>
      <c r="H130" s="153">
        <f t="shared" si="4"/>
        <v>-0.49145467472561499</v>
      </c>
      <c r="I130" s="153">
        <v>2.5347147700000003</v>
      </c>
      <c r="J130" s="153">
        <v>14.346841700000001</v>
      </c>
      <c r="K130" s="153"/>
      <c r="L130" s="153">
        <v>0</v>
      </c>
      <c r="M130" s="153">
        <v>2.5307937200000006</v>
      </c>
      <c r="N130" s="153">
        <v>2.5307937200000006</v>
      </c>
      <c r="O130" s="153"/>
      <c r="P130" s="153">
        <v>10.745606239999997</v>
      </c>
      <c r="Q130" s="153">
        <v>13.276399959999997</v>
      </c>
      <c r="R130" s="189">
        <f t="shared" si="5"/>
        <v>172.72729111959595</v>
      </c>
    </row>
    <row r="131" spans="1:18" ht="16.5" x14ac:dyDescent="0.3">
      <c r="A131" s="152">
        <v>149</v>
      </c>
      <c r="B131" s="167" t="s">
        <v>762</v>
      </c>
      <c r="C131" s="168">
        <v>44.772268090000004</v>
      </c>
      <c r="D131" s="168">
        <f>VLOOKUP(A131,totales[],3,0)</f>
        <v>44.772268090000004</v>
      </c>
      <c r="E131" s="168">
        <f t="shared" si="3"/>
        <v>0</v>
      </c>
      <c r="F131" s="153">
        <v>19.16576753</v>
      </c>
      <c r="G131" s="153">
        <f>VLOOKUP(A131,totales[],4,0)</f>
        <v>20.017084824673219</v>
      </c>
      <c r="H131" s="153">
        <f t="shared" si="4"/>
        <v>-0.85131729467321904</v>
      </c>
      <c r="I131" s="153">
        <v>3.9769574599999999</v>
      </c>
      <c r="J131" s="153">
        <v>23.142724990000001</v>
      </c>
      <c r="K131" s="153"/>
      <c r="L131" s="153">
        <v>0</v>
      </c>
      <c r="M131" s="153">
        <v>4.0052908199999999</v>
      </c>
      <c r="N131" s="153">
        <v>4.0052908199999999</v>
      </c>
      <c r="O131" s="153"/>
      <c r="P131" s="153">
        <v>17.624252280000004</v>
      </c>
      <c r="Q131" s="153">
        <v>21.629543100000003</v>
      </c>
      <c r="R131" s="189">
        <f t="shared" si="5"/>
        <v>281.40251868531004</v>
      </c>
    </row>
    <row r="132" spans="1:18" ht="16.5" x14ac:dyDescent="0.3">
      <c r="A132" s="152">
        <v>150</v>
      </c>
      <c r="B132" s="167" t="s">
        <v>763</v>
      </c>
      <c r="C132" s="168">
        <v>47.407337769999998</v>
      </c>
      <c r="D132" s="168">
        <f>VLOOKUP(A132,totales[],3,0)</f>
        <v>47.407337769999998</v>
      </c>
      <c r="E132" s="168">
        <f t="shared" si="3"/>
        <v>0</v>
      </c>
      <c r="F132" s="153">
        <v>18.407529579999999</v>
      </c>
      <c r="G132" s="153">
        <f>VLOOKUP(A132,totales[],4,0)</f>
        <v>18.393984719999999</v>
      </c>
      <c r="H132" s="153">
        <f t="shared" si="4"/>
        <v>1.3544859999999659E-2</v>
      </c>
      <c r="I132" s="153">
        <v>3.9354911599999998</v>
      </c>
      <c r="J132" s="153">
        <v>22.34302074</v>
      </c>
      <c r="K132" s="153"/>
      <c r="L132" s="153">
        <v>0</v>
      </c>
      <c r="M132" s="153">
        <v>3.9675012800000005</v>
      </c>
      <c r="N132" s="153">
        <v>3.9675012800000005</v>
      </c>
      <c r="O132" s="153"/>
      <c r="P132" s="153">
        <v>21.096815749999998</v>
      </c>
      <c r="Q132" s="153">
        <v>25.064317029999998</v>
      </c>
      <c r="R132" s="189">
        <f t="shared" si="5"/>
        <v>326.08927099200298</v>
      </c>
    </row>
    <row r="133" spans="1:18" ht="16.5" x14ac:dyDescent="0.3">
      <c r="A133" s="152">
        <v>156</v>
      </c>
      <c r="B133" s="167" t="s">
        <v>764</v>
      </c>
      <c r="C133" s="168">
        <v>16.899026840000001</v>
      </c>
      <c r="D133" s="168">
        <f>VLOOKUP(A133,totales[],3,0)</f>
        <v>16.899026840000001</v>
      </c>
      <c r="E133" s="168">
        <f t="shared" si="3"/>
        <v>0</v>
      </c>
      <c r="F133" s="153">
        <v>3.45202163</v>
      </c>
      <c r="G133" s="153">
        <f>VLOOKUP(A133,totales[],4,0)</f>
        <v>3.4436596699999997</v>
      </c>
      <c r="H133" s="153">
        <f t="shared" si="4"/>
        <v>8.3619600000002237E-3</v>
      </c>
      <c r="I133" s="153">
        <v>1.9301242999999999</v>
      </c>
      <c r="J133" s="153">
        <v>5.3821459300000001</v>
      </c>
      <c r="K133" s="153"/>
      <c r="L133" s="153">
        <v>0</v>
      </c>
      <c r="M133" s="153">
        <v>1.8344760600000001</v>
      </c>
      <c r="N133" s="153">
        <v>1.8344760600000001</v>
      </c>
      <c r="O133" s="153"/>
      <c r="P133" s="153">
        <v>9.6824048500000011</v>
      </c>
      <c r="Q133" s="153">
        <v>11.516880910000001</v>
      </c>
      <c r="R133" s="189">
        <f t="shared" si="5"/>
        <v>149.83577232719102</v>
      </c>
    </row>
    <row r="134" spans="1:18" ht="16.5" x14ac:dyDescent="0.3">
      <c r="A134" s="152">
        <v>157</v>
      </c>
      <c r="B134" s="167" t="s">
        <v>765</v>
      </c>
      <c r="C134" s="168">
        <v>152.16432925999999</v>
      </c>
      <c r="D134" s="168">
        <f>VLOOKUP(A134,totales[],3,0)</f>
        <v>152.16432925999999</v>
      </c>
      <c r="E134" s="168">
        <f t="shared" si="3"/>
        <v>0</v>
      </c>
      <c r="F134" s="153">
        <v>27.980582509999998</v>
      </c>
      <c r="G134" s="153">
        <f>VLOOKUP(A134,totales[],4,0)</f>
        <v>27.958105800000002</v>
      </c>
      <c r="H134" s="153">
        <f t="shared" si="4"/>
        <v>2.2476709999995848E-2</v>
      </c>
      <c r="I134" s="153">
        <v>18.570851350000002</v>
      </c>
      <c r="J134" s="153">
        <v>46.551433860000003</v>
      </c>
      <c r="K134" s="153"/>
      <c r="L134" s="153">
        <v>0</v>
      </c>
      <c r="M134" s="153">
        <v>15.59613248</v>
      </c>
      <c r="N134" s="153">
        <v>15.59613248</v>
      </c>
      <c r="O134" s="153"/>
      <c r="P134" s="153">
        <v>90.016762919999991</v>
      </c>
      <c r="Q134" s="153">
        <v>105.61289539999999</v>
      </c>
      <c r="R134" s="189">
        <f t="shared" si="5"/>
        <v>1374.0343304435398</v>
      </c>
    </row>
    <row r="135" spans="1:18" ht="16.5" x14ac:dyDescent="0.3">
      <c r="A135" s="152">
        <v>158</v>
      </c>
      <c r="B135" s="167" t="s">
        <v>766</v>
      </c>
      <c r="C135" s="168">
        <v>13.185</v>
      </c>
      <c r="D135" s="168">
        <f>VLOOKUP(A135,totales[],3,0)</f>
        <v>13.185</v>
      </c>
      <c r="E135" s="168">
        <f t="shared" si="3"/>
        <v>0</v>
      </c>
      <c r="F135" s="153">
        <v>5.8458926500000006</v>
      </c>
      <c r="G135" s="153">
        <f>VLOOKUP(A135,totales[],4,0)</f>
        <v>6.1621331177136254</v>
      </c>
      <c r="H135" s="153">
        <f t="shared" si="4"/>
        <v>-0.3162404677136248</v>
      </c>
      <c r="I135" s="153">
        <v>1.1125238900000001</v>
      </c>
      <c r="J135" s="153">
        <v>6.9584165400000009</v>
      </c>
      <c r="K135" s="153"/>
      <c r="L135" s="153">
        <v>0</v>
      </c>
      <c r="M135" s="153">
        <v>1.1041218799999999</v>
      </c>
      <c r="N135" s="153">
        <v>1.1041218799999999</v>
      </c>
      <c r="O135" s="153"/>
      <c r="P135" s="153">
        <v>5.1224615799999995</v>
      </c>
      <c r="Q135" s="153">
        <v>6.2265834599999996</v>
      </c>
      <c r="R135" s="189">
        <f t="shared" si="5"/>
        <v>81.008473472945994</v>
      </c>
    </row>
    <row r="136" spans="1:18" ht="16.5" x14ac:dyDescent="0.3">
      <c r="A136" s="152">
        <v>159</v>
      </c>
      <c r="B136" s="167" t="s">
        <v>767</v>
      </c>
      <c r="C136" s="168">
        <v>4.4962506700000002</v>
      </c>
      <c r="D136" s="168">
        <f>VLOOKUP(A136,totales[],3,0)</f>
        <v>4.4962506700000002</v>
      </c>
      <c r="E136" s="168">
        <f t="shared" si="3"/>
        <v>0</v>
      </c>
      <c r="F136" s="153">
        <v>2.0418311299999998</v>
      </c>
      <c r="G136" s="153">
        <f>VLOOKUP(A136,totales[],4,0)</f>
        <v>2.0327467500000003</v>
      </c>
      <c r="H136" s="153">
        <f t="shared" si="4"/>
        <v>9.0843799999995589E-3</v>
      </c>
      <c r="I136" s="153">
        <v>0.43089376000000001</v>
      </c>
      <c r="J136" s="153">
        <v>2.4727248899999998</v>
      </c>
      <c r="K136" s="153"/>
      <c r="L136" s="153">
        <v>0</v>
      </c>
      <c r="M136" s="153">
        <v>0.42797804</v>
      </c>
      <c r="N136" s="153">
        <v>0.42797804</v>
      </c>
      <c r="O136" s="153"/>
      <c r="P136" s="153">
        <v>1.5955477400000004</v>
      </c>
      <c r="Q136" s="153">
        <v>2.0235257800000004</v>
      </c>
      <c r="R136" s="189">
        <f t="shared" si="5"/>
        <v>26.326272750378003</v>
      </c>
    </row>
    <row r="137" spans="1:18" ht="16.5" x14ac:dyDescent="0.3">
      <c r="A137" s="152">
        <v>160</v>
      </c>
      <c r="B137" s="167" t="s">
        <v>768</v>
      </c>
      <c r="C137" s="168">
        <v>1.0850000099999999</v>
      </c>
      <c r="D137" s="168">
        <f>VLOOKUP(A137,totales[],3,0)</f>
        <v>1.0850000099999999</v>
      </c>
      <c r="E137" s="168">
        <f t="shared" si="3"/>
        <v>0</v>
      </c>
      <c r="F137" s="153">
        <v>0.48052758000000001</v>
      </c>
      <c r="G137" s="153">
        <f>VLOOKUP(A137,totales[],4,0)</f>
        <v>0.50184325000000007</v>
      </c>
      <c r="H137" s="153">
        <f t="shared" si="4"/>
        <v>-2.1315670000000064E-2</v>
      </c>
      <c r="I137" s="153">
        <v>0.10140717</v>
      </c>
      <c r="J137" s="153">
        <v>0.58193475000000006</v>
      </c>
      <c r="K137" s="153"/>
      <c r="L137" s="153">
        <v>0</v>
      </c>
      <c r="M137" s="153">
        <v>0.10072098000000002</v>
      </c>
      <c r="N137" s="153">
        <v>0.10072098000000002</v>
      </c>
      <c r="O137" s="153"/>
      <c r="P137" s="153">
        <v>0.40234427999999983</v>
      </c>
      <c r="Q137" s="153">
        <v>0.50306525999999985</v>
      </c>
      <c r="R137" s="189">
        <f t="shared" si="5"/>
        <v>6.5449293391259982</v>
      </c>
    </row>
    <row r="138" spans="1:18" ht="16.5" x14ac:dyDescent="0.3">
      <c r="A138" s="152">
        <v>161</v>
      </c>
      <c r="B138" s="167" t="s">
        <v>769</v>
      </c>
      <c r="C138" s="168">
        <v>4.2249999999999996</v>
      </c>
      <c r="D138" s="168">
        <f>VLOOKUP(A138,totales[],3,0)</f>
        <v>4.2249999999999996</v>
      </c>
      <c r="E138" s="168">
        <f t="shared" si="3"/>
        <v>0</v>
      </c>
      <c r="F138" s="153">
        <v>1.6173590600000001</v>
      </c>
      <c r="G138" s="153">
        <f>VLOOKUP(A138,totales[],4,0)</f>
        <v>1.7328306715321253</v>
      </c>
      <c r="H138" s="153">
        <f t="shared" si="4"/>
        <v>-0.11547161153212526</v>
      </c>
      <c r="I138" s="153">
        <v>0.35272222999999997</v>
      </c>
      <c r="J138" s="153">
        <v>1.97008129</v>
      </c>
      <c r="K138" s="153"/>
      <c r="L138" s="153">
        <v>0</v>
      </c>
      <c r="M138" s="153">
        <v>0.35710578000000004</v>
      </c>
      <c r="N138" s="153">
        <v>0.35710578000000004</v>
      </c>
      <c r="O138" s="153"/>
      <c r="P138" s="153">
        <v>1.8978129299999997</v>
      </c>
      <c r="Q138" s="153">
        <v>2.2549187099999997</v>
      </c>
      <c r="R138" s="189">
        <f t="shared" si="5"/>
        <v>29.336717908970993</v>
      </c>
    </row>
    <row r="139" spans="1:18" ht="16.5" x14ac:dyDescent="0.3">
      <c r="A139" s="152">
        <v>162</v>
      </c>
      <c r="B139" s="167" t="s">
        <v>770</v>
      </c>
      <c r="C139" s="168">
        <v>1.895</v>
      </c>
      <c r="D139" s="168">
        <f>VLOOKUP(A139,totales[],3,0)</f>
        <v>1.895</v>
      </c>
      <c r="E139" s="168">
        <f t="shared" si="3"/>
        <v>0</v>
      </c>
      <c r="F139" s="153">
        <v>0.55767819000000007</v>
      </c>
      <c r="G139" s="153">
        <f>VLOOKUP(A139,totales[],4,0)</f>
        <v>0.64760788552783777</v>
      </c>
      <c r="H139" s="153">
        <f t="shared" si="4"/>
        <v>-8.9929695527837694E-2</v>
      </c>
      <c r="I139" s="153">
        <v>0.14353846999999997</v>
      </c>
      <c r="J139" s="153">
        <v>0.70121666000000005</v>
      </c>
      <c r="K139" s="153"/>
      <c r="L139" s="153">
        <v>0</v>
      </c>
      <c r="M139" s="153">
        <v>0.15204873999999999</v>
      </c>
      <c r="N139" s="153">
        <v>0.15204873999999999</v>
      </c>
      <c r="O139" s="153"/>
      <c r="P139" s="153">
        <v>1.0417346000000001</v>
      </c>
      <c r="Q139" s="153">
        <v>1.19378334</v>
      </c>
      <c r="R139" s="189">
        <f t="shared" si="5"/>
        <v>15.531240631733999</v>
      </c>
    </row>
    <row r="140" spans="1:18" ht="16.5" x14ac:dyDescent="0.3">
      <c r="A140" s="152">
        <v>163</v>
      </c>
      <c r="B140" s="167" t="s">
        <v>771</v>
      </c>
      <c r="C140" s="168">
        <v>15.643083788803336</v>
      </c>
      <c r="D140" s="168">
        <f>VLOOKUP(A140,totales[],3,0)</f>
        <v>15.643083788803336</v>
      </c>
      <c r="E140" s="168">
        <f t="shared" si="3"/>
        <v>0</v>
      </c>
      <c r="F140" s="153">
        <v>7.4920245199999993</v>
      </c>
      <c r="G140" s="153">
        <f>VLOOKUP(A140,totales[],4,0)</f>
        <v>7.8541202500327874</v>
      </c>
      <c r="H140" s="153">
        <f t="shared" si="4"/>
        <v>-0.36209573003278805</v>
      </c>
      <c r="I140" s="153">
        <v>1.4081434399999999</v>
      </c>
      <c r="J140" s="153">
        <v>8.9001679599999992</v>
      </c>
      <c r="K140" s="153"/>
      <c r="L140" s="153">
        <v>0</v>
      </c>
      <c r="M140" s="153">
        <v>1.3986151</v>
      </c>
      <c r="N140" s="153">
        <v>1.3986151</v>
      </c>
      <c r="O140" s="153"/>
      <c r="P140" s="153">
        <v>5.3443007288033373</v>
      </c>
      <c r="Q140" s="153">
        <v>6.7429158288033371</v>
      </c>
      <c r="R140" s="189">
        <f t="shared" si="5"/>
        <v>87.726009224314296</v>
      </c>
    </row>
    <row r="141" spans="1:18" ht="16.5" x14ac:dyDescent="0.3">
      <c r="A141" s="152">
        <v>165</v>
      </c>
      <c r="B141" s="167" t="s">
        <v>772</v>
      </c>
      <c r="C141" s="168">
        <v>5.8293460566730131</v>
      </c>
      <c r="D141" s="168">
        <f>VLOOKUP(A141,totales[],3,0)</f>
        <v>5.8293460566730131</v>
      </c>
      <c r="E141" s="168">
        <f t="shared" si="3"/>
        <v>0</v>
      </c>
      <c r="F141" s="153">
        <v>1.7988222899999999</v>
      </c>
      <c r="G141" s="153">
        <f>VLOOKUP(A141,totales[],4,0)</f>
        <v>1.9016599726277259</v>
      </c>
      <c r="H141" s="153">
        <f t="shared" si="4"/>
        <v>-0.10283768262772597</v>
      </c>
      <c r="I141" s="153">
        <v>0.46290129000000002</v>
      </c>
      <c r="J141" s="153">
        <v>2.26172358</v>
      </c>
      <c r="K141" s="153"/>
      <c r="L141" s="153">
        <v>0</v>
      </c>
      <c r="M141" s="153">
        <v>0.49031389999999997</v>
      </c>
      <c r="N141" s="153">
        <v>0.49031389999999997</v>
      </c>
      <c r="O141" s="153"/>
      <c r="P141" s="153">
        <v>3.0773085766730133</v>
      </c>
      <c r="Q141" s="153">
        <v>3.5676224766730131</v>
      </c>
      <c r="R141" s="189">
        <f t="shared" si="5"/>
        <v>46.415125183763564</v>
      </c>
    </row>
    <row r="142" spans="1:18" ht="16.5" x14ac:dyDescent="0.3">
      <c r="A142" s="152">
        <v>166</v>
      </c>
      <c r="B142" s="167" t="s">
        <v>773</v>
      </c>
      <c r="C142" s="168">
        <v>60.664336778989281</v>
      </c>
      <c r="D142" s="168">
        <f>VLOOKUP(A142,totales[],3,0)</f>
        <v>60.664336778989281</v>
      </c>
      <c r="E142" s="168">
        <f t="shared" si="3"/>
        <v>0</v>
      </c>
      <c r="F142" s="153">
        <v>16.526299820000002</v>
      </c>
      <c r="G142" s="153">
        <f>VLOOKUP(A142,totales[],4,0)</f>
        <v>16.521081550000002</v>
      </c>
      <c r="H142" s="153">
        <f t="shared" si="4"/>
        <v>5.2182700000003024E-3</v>
      </c>
      <c r="I142" s="153">
        <v>6.34106054</v>
      </c>
      <c r="J142" s="153">
        <v>22.867360360000003</v>
      </c>
      <c r="K142" s="153"/>
      <c r="L142" s="153">
        <v>0</v>
      </c>
      <c r="M142" s="153">
        <v>5.4728573199999992</v>
      </c>
      <c r="N142" s="153">
        <v>5.4728573199999992</v>
      </c>
      <c r="O142" s="153"/>
      <c r="P142" s="153">
        <v>32.324119098989271</v>
      </c>
      <c r="Q142" s="153">
        <v>37.796976418989274</v>
      </c>
      <c r="R142" s="189">
        <f t="shared" si="5"/>
        <v>491.74244290869234</v>
      </c>
    </row>
    <row r="143" spans="1:18" ht="16.5" x14ac:dyDescent="0.3">
      <c r="A143" s="152">
        <v>167</v>
      </c>
      <c r="B143" s="167" t="s">
        <v>774</v>
      </c>
      <c r="C143" s="168">
        <v>144.14999499999999</v>
      </c>
      <c r="D143" s="168">
        <f>VLOOKUP(A143,totales[],3,0)</f>
        <v>144.14999499999999</v>
      </c>
      <c r="E143" s="168">
        <f t="shared" si="3"/>
        <v>0</v>
      </c>
      <c r="F143" s="153">
        <v>19.951922849999999</v>
      </c>
      <c r="G143" s="153">
        <f>VLOOKUP(A143,totales[],4,0)</f>
        <v>19.991594719999998</v>
      </c>
      <c r="H143" s="153">
        <f t="shared" si="4"/>
        <v>-3.9671869999999387E-2</v>
      </c>
      <c r="I143" s="153">
        <v>10.310943129999998</v>
      </c>
      <c r="J143" s="153">
        <v>30.262865979999997</v>
      </c>
      <c r="K143" s="153"/>
      <c r="L143" s="153">
        <v>0</v>
      </c>
      <c r="M143" s="153">
        <v>10.560540420000001</v>
      </c>
      <c r="N143" s="153">
        <v>10.560540420000001</v>
      </c>
      <c r="O143" s="153"/>
      <c r="P143" s="153">
        <v>103.32658859999999</v>
      </c>
      <c r="Q143" s="153">
        <v>113.88712901999999</v>
      </c>
      <c r="R143" s="189">
        <f t="shared" si="5"/>
        <v>1481.6829372631018</v>
      </c>
    </row>
    <row r="144" spans="1:18" ht="16.5" x14ac:dyDescent="0.3">
      <c r="A144" s="152">
        <v>168</v>
      </c>
      <c r="B144" s="167" t="s">
        <v>775</v>
      </c>
      <c r="C144" s="168">
        <v>32.762247473545422</v>
      </c>
      <c r="D144" s="168">
        <f>VLOOKUP(A144,totales[],3,0)</f>
        <v>32.762247473545422</v>
      </c>
      <c r="E144" s="168">
        <f t="shared" si="3"/>
        <v>0</v>
      </c>
      <c r="F144" s="153">
        <v>12.889651800000001</v>
      </c>
      <c r="G144" s="153">
        <f>VLOOKUP(A144,totales[],4,0)</f>
        <v>13.795686812517619</v>
      </c>
      <c r="H144" s="153">
        <f t="shared" si="4"/>
        <v>-0.9060350125176182</v>
      </c>
      <c r="I144" s="153">
        <v>2.5843538800000005</v>
      </c>
      <c r="J144" s="153">
        <v>15.474005680000001</v>
      </c>
      <c r="K144" s="153"/>
      <c r="L144" s="153">
        <v>0</v>
      </c>
      <c r="M144" s="153">
        <v>2.7151208799999997</v>
      </c>
      <c r="N144" s="153">
        <v>2.7151208799999997</v>
      </c>
      <c r="O144" s="153"/>
      <c r="P144" s="153">
        <v>14.57312091354542</v>
      </c>
      <c r="Q144" s="153">
        <v>17.288241793545421</v>
      </c>
      <c r="R144" s="189">
        <f t="shared" si="5"/>
        <v>224.92175455820527</v>
      </c>
    </row>
    <row r="145" spans="1:18" ht="16.5" x14ac:dyDescent="0.3">
      <c r="A145" s="152">
        <v>170</v>
      </c>
      <c r="B145" s="167" t="s">
        <v>776</v>
      </c>
      <c r="C145" s="168">
        <v>79.870301374210328</v>
      </c>
      <c r="D145" s="168">
        <f>VLOOKUP(A145,totales[],3,0)</f>
        <v>79.870301374210328</v>
      </c>
      <c r="E145" s="168">
        <f t="shared" ref="E145:E169" si="6">C145-D145</f>
        <v>0</v>
      </c>
      <c r="F145" s="153">
        <v>0</v>
      </c>
      <c r="G145" s="153">
        <f>VLOOKUP(A145,totales[],4,0)</f>
        <v>0</v>
      </c>
      <c r="H145" s="153">
        <f t="shared" ref="H145:H169" si="7">F145-G145</f>
        <v>0</v>
      </c>
      <c r="I145" s="153">
        <v>4.9972587300000004</v>
      </c>
      <c r="J145" s="153">
        <v>4.9972587300000004</v>
      </c>
      <c r="K145" s="153"/>
      <c r="L145" s="153">
        <v>0</v>
      </c>
      <c r="M145" s="153">
        <v>8.4971512799999989</v>
      </c>
      <c r="N145" s="153">
        <v>8.4971512799999989</v>
      </c>
      <c r="O145" s="153"/>
      <c r="P145" s="153">
        <v>66.375891364210332</v>
      </c>
      <c r="Q145" s="153">
        <v>74.873042644210329</v>
      </c>
      <c r="R145" s="189">
        <f t="shared" ref="R145:R208" si="8">Q145*13.0101</f>
        <v>974.10577210544079</v>
      </c>
    </row>
    <row r="146" spans="1:18" ht="16.5" x14ac:dyDescent="0.3">
      <c r="A146" s="152">
        <v>177</v>
      </c>
      <c r="B146" s="167" t="s">
        <v>777</v>
      </c>
      <c r="C146" s="168">
        <v>1.2353091924581725</v>
      </c>
      <c r="D146" s="168">
        <f>VLOOKUP(A146,totales[],3,0)</f>
        <v>1.2353091924581725</v>
      </c>
      <c r="E146" s="168">
        <f t="shared" si="6"/>
        <v>0</v>
      </c>
      <c r="F146" s="153">
        <v>0.18742457000000004</v>
      </c>
      <c r="G146" s="153">
        <f>VLOOKUP(A146,totales[],4,0)</f>
        <v>0.16550100000000001</v>
      </c>
      <c r="H146" s="153">
        <f t="shared" si="7"/>
        <v>2.1923570000000031E-2</v>
      </c>
      <c r="I146" s="153">
        <v>0.17155432999999998</v>
      </c>
      <c r="J146" s="153">
        <v>0.35897889999999999</v>
      </c>
      <c r="K146" s="153"/>
      <c r="L146" s="153">
        <v>0</v>
      </c>
      <c r="M146" s="153">
        <v>0.11880251999999999</v>
      </c>
      <c r="N146" s="153">
        <v>0.11880251999999999</v>
      </c>
      <c r="O146" s="153"/>
      <c r="P146" s="153">
        <v>0.75752777245817249</v>
      </c>
      <c r="Q146" s="153">
        <v>0.87633029245817251</v>
      </c>
      <c r="R146" s="189">
        <f t="shared" si="8"/>
        <v>11.401144737910069</v>
      </c>
    </row>
    <row r="147" spans="1:18" ht="16.5" x14ac:dyDescent="0.3">
      <c r="A147" s="152">
        <v>181</v>
      </c>
      <c r="B147" s="167" t="s">
        <v>778</v>
      </c>
      <c r="C147" s="168">
        <v>644.55750624999996</v>
      </c>
      <c r="D147" s="168">
        <f>VLOOKUP(A147,totales[],3,0)</f>
        <v>644.55750624999996</v>
      </c>
      <c r="E147" s="168">
        <f t="shared" si="6"/>
        <v>0</v>
      </c>
      <c r="F147" s="153">
        <v>7.3087943200000005</v>
      </c>
      <c r="G147" s="153">
        <f>VLOOKUP(A147,totales[],4,0)</f>
        <v>7.3087943200000005</v>
      </c>
      <c r="H147" s="153">
        <f t="shared" si="7"/>
        <v>0</v>
      </c>
      <c r="I147" s="153">
        <v>27.313180600000003</v>
      </c>
      <c r="J147" s="153">
        <v>34.62197492</v>
      </c>
      <c r="K147" s="153"/>
      <c r="L147" s="153">
        <v>0</v>
      </c>
      <c r="M147" s="153">
        <v>27.313180600000003</v>
      </c>
      <c r="N147" s="153">
        <v>27.313180600000003</v>
      </c>
      <c r="O147" s="153"/>
      <c r="P147" s="153">
        <v>582.62235072999999</v>
      </c>
      <c r="Q147" s="153">
        <v>609.93553133</v>
      </c>
      <c r="R147" s="189">
        <f t="shared" si="8"/>
        <v>7935.3222561564326</v>
      </c>
    </row>
    <row r="148" spans="1:18" ht="16.5" x14ac:dyDescent="0.3">
      <c r="A148" s="152">
        <v>182</v>
      </c>
      <c r="B148" s="167" t="s">
        <v>779</v>
      </c>
      <c r="C148" s="168">
        <v>31.95</v>
      </c>
      <c r="D148" s="168">
        <f>VLOOKUP(A148,totales[],3,0)</f>
        <v>31.95</v>
      </c>
      <c r="E148" s="168">
        <f t="shared" si="6"/>
        <v>0</v>
      </c>
      <c r="F148" s="153">
        <v>8.8596374900000008</v>
      </c>
      <c r="G148" s="153">
        <f>VLOOKUP(A148,totales[],4,0)</f>
        <v>9.5331233299884932</v>
      </c>
      <c r="H148" s="153">
        <f t="shared" si="7"/>
        <v>-0.67348583998849243</v>
      </c>
      <c r="I148" s="153">
        <v>2.4914215100000003</v>
      </c>
      <c r="J148" s="153">
        <v>11.351059000000001</v>
      </c>
      <c r="K148" s="153"/>
      <c r="L148" s="153">
        <v>0</v>
      </c>
      <c r="M148" s="153">
        <v>2.6391357000000002</v>
      </c>
      <c r="N148" s="153">
        <v>2.6391357000000002</v>
      </c>
      <c r="O148" s="153"/>
      <c r="P148" s="153">
        <v>17.959805299999996</v>
      </c>
      <c r="Q148" s="153">
        <v>20.598940999999996</v>
      </c>
      <c r="R148" s="189">
        <f t="shared" si="8"/>
        <v>267.99428230409995</v>
      </c>
    </row>
    <row r="149" spans="1:18" ht="16.5" x14ac:dyDescent="0.3">
      <c r="A149" s="152">
        <v>183</v>
      </c>
      <c r="B149" s="167" t="s">
        <v>780</v>
      </c>
      <c r="C149" s="168">
        <v>5.7549999999999999</v>
      </c>
      <c r="D149" s="168">
        <f>VLOOKUP(A149,totales[],3,0)</f>
        <v>5.7549999999999999</v>
      </c>
      <c r="E149" s="168">
        <f t="shared" si="6"/>
        <v>0</v>
      </c>
      <c r="F149" s="153">
        <v>1.74656462</v>
      </c>
      <c r="G149" s="153">
        <f>VLOOKUP(A149,totales[],4,0)</f>
        <v>1.8748703500000001</v>
      </c>
      <c r="H149" s="153">
        <f t="shared" si="7"/>
        <v>-0.12830573000000012</v>
      </c>
      <c r="I149" s="153">
        <v>0.44954100000000002</v>
      </c>
      <c r="J149" s="153">
        <v>2.19610562</v>
      </c>
      <c r="K149" s="153"/>
      <c r="L149" s="153">
        <v>0</v>
      </c>
      <c r="M149" s="153">
        <v>0.47619388000000001</v>
      </c>
      <c r="N149" s="153">
        <v>0.47619388000000001</v>
      </c>
      <c r="O149" s="153"/>
      <c r="P149" s="153">
        <v>3.0827005000000001</v>
      </c>
      <c r="Q149" s="153">
        <v>3.5588943799999999</v>
      </c>
      <c r="R149" s="189">
        <f t="shared" si="8"/>
        <v>46.301571773237995</v>
      </c>
    </row>
    <row r="150" spans="1:18" ht="16.5" x14ac:dyDescent="0.3">
      <c r="A150" s="182">
        <v>189</v>
      </c>
      <c r="B150" s="183" t="s">
        <v>781</v>
      </c>
      <c r="C150" s="184">
        <v>16.044993357380708</v>
      </c>
      <c r="D150" s="184">
        <f>VLOOKUP(A150,totales[],3,0)</f>
        <v>16.1175161</v>
      </c>
      <c r="E150" s="184">
        <f t="shared" si="6"/>
        <v>-7.2522742619291591E-2</v>
      </c>
      <c r="F150" s="153">
        <v>3.4067160000000034E-2</v>
      </c>
      <c r="G150" s="153">
        <f>VLOOKUP(A150,totales[],4,0)</f>
        <v>0</v>
      </c>
      <c r="H150" s="153">
        <f t="shared" si="7"/>
        <v>3.4067160000000034E-2</v>
      </c>
      <c r="I150" s="153">
        <v>0.86930415000000005</v>
      </c>
      <c r="J150" s="153">
        <v>0.90337131000000004</v>
      </c>
      <c r="K150" s="153"/>
      <c r="L150" s="153">
        <v>0</v>
      </c>
      <c r="M150" s="153">
        <v>1.8131555500000001</v>
      </c>
      <c r="N150" s="153">
        <v>1.8131555500000001</v>
      </c>
      <c r="O150" s="153"/>
      <c r="P150" s="153">
        <v>13.328466497380708</v>
      </c>
      <c r="Q150" s="153">
        <v>15.141622047380707</v>
      </c>
      <c r="R150" s="189">
        <f t="shared" si="8"/>
        <v>196.99401699862773</v>
      </c>
    </row>
    <row r="151" spans="1:18" ht="16.5" x14ac:dyDescent="0.3">
      <c r="A151" s="152">
        <v>191</v>
      </c>
      <c r="B151" s="167" t="s">
        <v>782</v>
      </c>
      <c r="C151" s="168">
        <v>5.47399828</v>
      </c>
      <c r="D151" s="168">
        <f>VLOOKUP(A151,totales[],3,0)</f>
        <v>5.47399828</v>
      </c>
      <c r="E151" s="168">
        <f t="shared" si="6"/>
        <v>0</v>
      </c>
      <c r="F151" s="153">
        <v>0.43178907000000005</v>
      </c>
      <c r="G151" s="153">
        <f>VLOOKUP(A151,totales[],4,0)</f>
        <v>0.43250137</v>
      </c>
      <c r="H151" s="153">
        <f t="shared" si="7"/>
        <v>-7.1229999999994353E-4</v>
      </c>
      <c r="I151" s="153">
        <v>0.44169712999999999</v>
      </c>
      <c r="J151" s="153">
        <v>0.8734862000000001</v>
      </c>
      <c r="K151" s="153"/>
      <c r="L151" s="153">
        <v>0</v>
      </c>
      <c r="M151" s="153">
        <v>0.58491149000000009</v>
      </c>
      <c r="N151" s="153">
        <v>0.58491149000000009</v>
      </c>
      <c r="O151" s="153"/>
      <c r="P151" s="153">
        <v>4.01560059</v>
      </c>
      <c r="Q151" s="153">
        <v>4.6005120799999997</v>
      </c>
      <c r="R151" s="189">
        <f t="shared" si="8"/>
        <v>59.853122212007996</v>
      </c>
    </row>
    <row r="152" spans="1:18" ht="16.5" x14ac:dyDescent="0.3">
      <c r="A152" s="152">
        <v>197</v>
      </c>
      <c r="B152" s="167" t="s">
        <v>783</v>
      </c>
      <c r="C152" s="168">
        <v>15.915494425587299</v>
      </c>
      <c r="D152" s="168">
        <f>VLOOKUP(A152,totales[],3,0)</f>
        <v>15.915494425587299</v>
      </c>
      <c r="E152" s="168">
        <f t="shared" si="6"/>
        <v>0</v>
      </c>
      <c r="F152" s="153">
        <v>1.6026630900000001</v>
      </c>
      <c r="G152" s="153">
        <f>VLOOKUP(A152,totales[],4,0)</f>
        <v>1.61789177</v>
      </c>
      <c r="H152" s="153">
        <f t="shared" si="7"/>
        <v>-1.5228679999999883E-2</v>
      </c>
      <c r="I152" s="153">
        <v>1.9985380800000003</v>
      </c>
      <c r="J152" s="153">
        <v>3.6012011700000004</v>
      </c>
      <c r="K152" s="153"/>
      <c r="L152" s="153">
        <v>0</v>
      </c>
      <c r="M152" s="153">
        <v>1.50616894</v>
      </c>
      <c r="N152" s="153">
        <v>1.50616894</v>
      </c>
      <c r="O152" s="153"/>
      <c r="P152" s="153">
        <v>10.808124315587298</v>
      </c>
      <c r="Q152" s="153">
        <v>12.314293255587298</v>
      </c>
      <c r="R152" s="189">
        <f t="shared" si="8"/>
        <v>160.21018668451632</v>
      </c>
    </row>
    <row r="153" spans="1:18" ht="16.5" x14ac:dyDescent="0.3">
      <c r="A153" s="152">
        <v>199</v>
      </c>
      <c r="B153" s="167" t="s">
        <v>784</v>
      </c>
      <c r="C153" s="168">
        <v>15.49810134</v>
      </c>
      <c r="D153" s="168">
        <f>VLOOKUP(A153,totales[],3,0)</f>
        <v>15.49810134</v>
      </c>
      <c r="E153" s="168">
        <f t="shared" si="6"/>
        <v>0</v>
      </c>
      <c r="F153" s="153">
        <v>2.7015962500000001</v>
      </c>
      <c r="G153" s="153">
        <f>VLOOKUP(A153,totales[],4,0)</f>
        <v>2.7015962500000001</v>
      </c>
      <c r="H153" s="153">
        <f t="shared" si="7"/>
        <v>0</v>
      </c>
      <c r="I153" s="153">
        <v>1.7613988200000001</v>
      </c>
      <c r="J153" s="153">
        <v>4.4629950699999998</v>
      </c>
      <c r="K153" s="153"/>
      <c r="L153" s="153">
        <v>0</v>
      </c>
      <c r="M153" s="153">
        <v>1.48078128</v>
      </c>
      <c r="N153" s="153">
        <v>1.48078128</v>
      </c>
      <c r="O153" s="153"/>
      <c r="P153" s="153">
        <v>9.5543249899999996</v>
      </c>
      <c r="Q153" s="153">
        <v>11.03510627</v>
      </c>
      <c r="R153" s="189">
        <f t="shared" si="8"/>
        <v>143.56783608332699</v>
      </c>
    </row>
    <row r="154" spans="1:18" ht="16.5" x14ac:dyDescent="0.3">
      <c r="A154" s="152">
        <v>203</v>
      </c>
      <c r="B154" s="167" t="s">
        <v>785</v>
      </c>
      <c r="C154" s="168">
        <v>36.869918262210845</v>
      </c>
      <c r="D154" s="168">
        <f>VLOOKUP(A154,totales[],3,0)</f>
        <v>36.869918262210845</v>
      </c>
      <c r="E154" s="168">
        <f t="shared" si="6"/>
        <v>0</v>
      </c>
      <c r="F154" s="153">
        <v>8.1580645799999996</v>
      </c>
      <c r="G154" s="153">
        <f>VLOOKUP(A154,totales[],4,0)</f>
        <v>8.8201819229707397</v>
      </c>
      <c r="H154" s="153">
        <f t="shared" si="7"/>
        <v>-0.6621173429707401</v>
      </c>
      <c r="I154" s="153">
        <v>2.8409350600000001</v>
      </c>
      <c r="J154" s="153">
        <v>10.998999639999999</v>
      </c>
      <c r="K154" s="153"/>
      <c r="L154" s="153">
        <v>0</v>
      </c>
      <c r="M154" s="153">
        <v>2.9402008799999999</v>
      </c>
      <c r="N154" s="153">
        <v>2.9402008799999999</v>
      </c>
      <c r="O154" s="153"/>
      <c r="P154" s="153">
        <v>22.930717742210845</v>
      </c>
      <c r="Q154" s="153">
        <v>25.870918622210844</v>
      </c>
      <c r="R154" s="189">
        <f t="shared" si="8"/>
        <v>336.5832383668253</v>
      </c>
    </row>
    <row r="155" spans="1:18" ht="16.5" x14ac:dyDescent="0.3">
      <c r="A155" s="152">
        <v>205</v>
      </c>
      <c r="B155" s="167" t="s">
        <v>786</v>
      </c>
      <c r="C155" s="168">
        <v>116.50403588</v>
      </c>
      <c r="D155" s="168">
        <f>VLOOKUP(A155,totales[],3,0)</f>
        <v>116.50403588</v>
      </c>
      <c r="E155" s="168">
        <f t="shared" si="6"/>
        <v>0</v>
      </c>
      <c r="F155" s="153">
        <v>20.756936049999997</v>
      </c>
      <c r="G155" s="153">
        <f>VLOOKUP(A155,totales[],4,0)</f>
        <v>20.697692449999998</v>
      </c>
      <c r="H155" s="153">
        <f t="shared" si="7"/>
        <v>5.9243599999998509E-2</v>
      </c>
      <c r="I155" s="153">
        <v>14.011966069999998</v>
      </c>
      <c r="J155" s="153">
        <v>34.768902119999993</v>
      </c>
      <c r="K155" s="153"/>
      <c r="L155" s="153">
        <v>0</v>
      </c>
      <c r="M155" s="153">
        <v>11.723988039999998</v>
      </c>
      <c r="N155" s="153">
        <v>11.723988039999998</v>
      </c>
      <c r="O155" s="153"/>
      <c r="P155" s="153">
        <v>70.011145720000016</v>
      </c>
      <c r="Q155" s="153">
        <v>81.735133760000011</v>
      </c>
      <c r="R155" s="189">
        <f t="shared" si="8"/>
        <v>1063.3822637309761</v>
      </c>
    </row>
    <row r="156" spans="1:18" ht="16.5" x14ac:dyDescent="0.3">
      <c r="A156" s="152">
        <v>206</v>
      </c>
      <c r="B156" s="167" t="s">
        <v>787</v>
      </c>
      <c r="C156" s="168">
        <v>42.137968812774183</v>
      </c>
      <c r="D156" s="168">
        <f>VLOOKUP(A156,totales[],3,0)</f>
        <v>42.137968812774183</v>
      </c>
      <c r="E156" s="168">
        <f t="shared" si="6"/>
        <v>0</v>
      </c>
      <c r="F156" s="153">
        <v>11.034226</v>
      </c>
      <c r="G156" s="153">
        <f>VLOOKUP(A156,totales[],4,0)</f>
        <v>11.014626020000001</v>
      </c>
      <c r="H156" s="153">
        <f t="shared" si="7"/>
        <v>1.9599979999998851E-2</v>
      </c>
      <c r="I156" s="153">
        <v>4.3957226199999999</v>
      </c>
      <c r="J156" s="153">
        <v>15.429948620000001</v>
      </c>
      <c r="K156" s="153"/>
      <c r="L156" s="153">
        <v>0</v>
      </c>
      <c r="M156" s="153">
        <v>4.36597846</v>
      </c>
      <c r="N156" s="153">
        <v>4.36597846</v>
      </c>
      <c r="O156" s="153"/>
      <c r="P156" s="153">
        <v>22.342041732774181</v>
      </c>
      <c r="Q156" s="153">
        <v>26.708020192774182</v>
      </c>
      <c r="R156" s="189">
        <f t="shared" si="8"/>
        <v>347.47401351001139</v>
      </c>
    </row>
    <row r="157" spans="1:18" s="169" customFormat="1" ht="16.5" x14ac:dyDescent="0.3">
      <c r="A157" s="152">
        <v>207</v>
      </c>
      <c r="B157" s="167" t="s">
        <v>788</v>
      </c>
      <c r="C157" s="168">
        <v>47.937253780000006</v>
      </c>
      <c r="D157" s="168">
        <f>VLOOKUP(A157,totales[],3,0)</f>
        <v>47.937253780000006</v>
      </c>
      <c r="E157" s="168">
        <f t="shared" si="6"/>
        <v>0</v>
      </c>
      <c r="F157" s="153">
        <v>6.5580596900000003</v>
      </c>
      <c r="G157" s="153">
        <f>VLOOKUP(A157,totales[],4,0)</f>
        <v>6.5580596900000003</v>
      </c>
      <c r="H157" s="153">
        <f t="shared" si="7"/>
        <v>0</v>
      </c>
      <c r="I157" s="153">
        <v>5.0388027800000001</v>
      </c>
      <c r="J157" s="153">
        <v>11.596862470000001</v>
      </c>
      <c r="K157" s="153"/>
      <c r="L157" s="153">
        <v>0</v>
      </c>
      <c r="M157" s="153">
        <v>4.9239134</v>
      </c>
      <c r="N157" s="153">
        <v>4.9239134</v>
      </c>
      <c r="O157" s="153"/>
      <c r="P157" s="153">
        <v>31.416477910000001</v>
      </c>
      <c r="Q157" s="153">
        <v>36.340391310000001</v>
      </c>
      <c r="R157" s="189">
        <f t="shared" si="8"/>
        <v>472.79212498223097</v>
      </c>
    </row>
    <row r="158" spans="1:18" s="169" customFormat="1" ht="16.5" x14ac:dyDescent="0.3">
      <c r="A158" s="152">
        <v>208</v>
      </c>
      <c r="B158" s="167" t="s">
        <v>789</v>
      </c>
      <c r="C158" s="168">
        <v>9.3907854715341976</v>
      </c>
      <c r="D158" s="168">
        <f>VLOOKUP(A158,totales[],3,0)</f>
        <v>9.3907854715341976</v>
      </c>
      <c r="E158" s="168">
        <f t="shared" si="6"/>
        <v>0</v>
      </c>
      <c r="F158" s="153">
        <v>1.3302701900000005</v>
      </c>
      <c r="G158" s="153">
        <f>VLOOKUP(A158,totales[],4,0)</f>
        <v>1.3728448000000002</v>
      </c>
      <c r="H158" s="153">
        <f t="shared" si="7"/>
        <v>-4.2574609999999735E-2</v>
      </c>
      <c r="I158" s="153">
        <v>0.68746957000000009</v>
      </c>
      <c r="J158" s="153">
        <v>2.0177397600000004</v>
      </c>
      <c r="K158" s="153"/>
      <c r="L158" s="153">
        <v>0</v>
      </c>
      <c r="M158" s="153">
        <v>0.70411120000000005</v>
      </c>
      <c r="N158" s="153">
        <v>0.70411120000000005</v>
      </c>
      <c r="O158" s="153"/>
      <c r="P158" s="153">
        <v>6.6689345115341974</v>
      </c>
      <c r="Q158" s="153">
        <v>7.3730457115341972</v>
      </c>
      <c r="R158" s="189">
        <f t="shared" si="8"/>
        <v>95.924062011631051</v>
      </c>
    </row>
    <row r="159" spans="1:18" s="169" customFormat="1" ht="16.5" x14ac:dyDescent="0.3">
      <c r="A159" s="152">
        <v>210</v>
      </c>
      <c r="B159" s="167" t="s">
        <v>790</v>
      </c>
      <c r="C159" s="168">
        <v>138.21148331999999</v>
      </c>
      <c r="D159" s="168">
        <f>VLOOKUP(A159,totales[],3,0)</f>
        <v>138.21148331999999</v>
      </c>
      <c r="E159" s="168">
        <f t="shared" si="6"/>
        <v>0</v>
      </c>
      <c r="F159" s="153">
        <v>11.601360910000004</v>
      </c>
      <c r="G159" s="153">
        <f>VLOOKUP(A159,totales[],4,0)</f>
        <v>11.619520299999998</v>
      </c>
      <c r="H159" s="153">
        <f t="shared" si="7"/>
        <v>-1.8159389999993891E-2</v>
      </c>
      <c r="I159" s="153">
        <v>14.242629819999999</v>
      </c>
      <c r="J159" s="153">
        <v>25.843990730000002</v>
      </c>
      <c r="K159" s="153"/>
      <c r="L159" s="153">
        <v>0</v>
      </c>
      <c r="M159" s="153">
        <v>14.697118869999999</v>
      </c>
      <c r="N159" s="153">
        <v>14.697118869999999</v>
      </c>
      <c r="O159" s="153"/>
      <c r="P159" s="153">
        <v>97.670373719999986</v>
      </c>
      <c r="Q159" s="153">
        <v>112.36749258999998</v>
      </c>
      <c r="R159" s="189">
        <f t="shared" si="8"/>
        <v>1461.9123153451587</v>
      </c>
    </row>
    <row r="160" spans="1:18" s="169" customFormat="1" ht="16.5" x14ac:dyDescent="0.3">
      <c r="A160" s="152">
        <v>218</v>
      </c>
      <c r="B160" s="170" t="s">
        <v>791</v>
      </c>
      <c r="C160" s="168">
        <v>39.167128949999999</v>
      </c>
      <c r="D160" s="168">
        <f>VLOOKUP(A160,totales[],3,0)</f>
        <v>39.193814449571562</v>
      </c>
      <c r="E160" s="168">
        <f t="shared" si="6"/>
        <v>-2.6685499571563298E-2</v>
      </c>
      <c r="F160" s="153">
        <v>4.4137419700000002</v>
      </c>
      <c r="G160" s="153">
        <f>VLOOKUP(A160,totales[],4,0)</f>
        <v>4.3733823799999998</v>
      </c>
      <c r="H160" s="153">
        <f t="shared" si="7"/>
        <v>4.0359590000000445E-2</v>
      </c>
      <c r="I160" s="153">
        <v>4.2068995099999995</v>
      </c>
      <c r="J160" s="153">
        <v>8.6206414799999997</v>
      </c>
      <c r="K160" s="153"/>
      <c r="L160" s="153">
        <v>0</v>
      </c>
      <c r="M160" s="153">
        <v>4.0856741400000001</v>
      </c>
      <c r="N160" s="153">
        <v>4.0856741400000001</v>
      </c>
      <c r="O160" s="153"/>
      <c r="P160" s="153">
        <v>26.460813330000001</v>
      </c>
      <c r="Q160" s="153">
        <v>30.546487470000002</v>
      </c>
      <c r="R160" s="189">
        <f t="shared" si="8"/>
        <v>397.41285663344701</v>
      </c>
    </row>
    <row r="161" spans="1:18" ht="16.5" x14ac:dyDescent="0.3">
      <c r="A161" s="152">
        <v>219</v>
      </c>
      <c r="B161" s="170" t="s">
        <v>792</v>
      </c>
      <c r="C161" s="168">
        <v>42.541848815051459</v>
      </c>
      <c r="D161" s="168">
        <f>VLOOKUP(A161,totales[],3,0)</f>
        <v>42.541848815051459</v>
      </c>
      <c r="E161" s="168">
        <f t="shared" si="6"/>
        <v>0</v>
      </c>
      <c r="F161" s="153">
        <v>0</v>
      </c>
      <c r="G161" s="153">
        <f>VLOOKUP(A161,totales[],4,0)</f>
        <v>0</v>
      </c>
      <c r="H161" s="153">
        <f t="shared" si="7"/>
        <v>0</v>
      </c>
      <c r="I161" s="153">
        <v>4.1409575800000002</v>
      </c>
      <c r="J161" s="153">
        <v>4.1409575800000002</v>
      </c>
      <c r="K161" s="153"/>
      <c r="L161" s="153">
        <v>0</v>
      </c>
      <c r="M161" s="153">
        <v>4.1780111800000004</v>
      </c>
      <c r="N161" s="153">
        <v>4.1780111800000004</v>
      </c>
      <c r="O161" s="153"/>
      <c r="P161" s="153">
        <v>34.222880055051462</v>
      </c>
      <c r="Q161" s="153">
        <v>38.400891235051461</v>
      </c>
      <c r="R161" s="189">
        <f t="shared" si="8"/>
        <v>499.59943505714301</v>
      </c>
    </row>
    <row r="162" spans="1:18" ht="16.5" x14ac:dyDescent="0.3">
      <c r="A162" s="152">
        <v>223</v>
      </c>
      <c r="B162" s="170" t="s">
        <v>793</v>
      </c>
      <c r="C162" s="168">
        <v>4.3309570852721073</v>
      </c>
      <c r="D162" s="168">
        <f>VLOOKUP(A162,totales[],3,0)</f>
        <v>4.3070910900000001</v>
      </c>
      <c r="E162" s="168">
        <f t="shared" si="6"/>
        <v>2.3865995272107199E-2</v>
      </c>
      <c r="F162" s="153">
        <v>0</v>
      </c>
      <c r="G162" s="153">
        <f>VLOOKUP(A162,totales[],4,0)</f>
        <v>0</v>
      </c>
      <c r="H162" s="153">
        <f t="shared" si="7"/>
        <v>0</v>
      </c>
      <c r="I162" s="153">
        <v>0.29487661999999998</v>
      </c>
      <c r="J162" s="153">
        <v>0.29487661999999998</v>
      </c>
      <c r="K162" s="156"/>
      <c r="L162" s="153">
        <v>0</v>
      </c>
      <c r="M162" s="153">
        <v>0.79960154999999999</v>
      </c>
      <c r="N162" s="153">
        <v>0.79960154999999999</v>
      </c>
      <c r="O162" s="156"/>
      <c r="P162" s="153">
        <v>3.236478915272107</v>
      </c>
      <c r="Q162" s="153">
        <v>4.0360804652721072</v>
      </c>
      <c r="R162" s="189">
        <f t="shared" si="8"/>
        <v>52.50981046123664</v>
      </c>
    </row>
    <row r="163" spans="1:18" ht="16.5" x14ac:dyDescent="0.3">
      <c r="A163" s="152">
        <v>225</v>
      </c>
      <c r="B163" s="170" t="s">
        <v>794</v>
      </c>
      <c r="C163" s="168">
        <v>1.23896115</v>
      </c>
      <c r="D163" s="168">
        <f>VLOOKUP(A163,totales[],3,0)</f>
        <v>1.23896115</v>
      </c>
      <c r="E163" s="168">
        <f t="shared" si="6"/>
        <v>0</v>
      </c>
      <c r="F163" s="153">
        <v>6.3280119999999995E-2</v>
      </c>
      <c r="G163" s="153">
        <f>VLOOKUP(A163,totales[],4,0)</f>
        <v>6.3280119999999995E-2</v>
      </c>
      <c r="H163" s="153">
        <f t="shared" si="7"/>
        <v>0</v>
      </c>
      <c r="I163" s="153">
        <v>0.1130651</v>
      </c>
      <c r="J163" s="153">
        <v>0.17634522</v>
      </c>
      <c r="K163" s="153"/>
      <c r="L163" s="153">
        <v>0</v>
      </c>
      <c r="M163" s="153">
        <v>0.11496532000000001</v>
      </c>
      <c r="N163" s="153">
        <v>0.11496532000000001</v>
      </c>
      <c r="O163" s="153"/>
      <c r="P163" s="153">
        <v>0.94765060999999995</v>
      </c>
      <c r="Q163" s="153">
        <v>1.06261593</v>
      </c>
      <c r="R163" s="189">
        <f t="shared" si="8"/>
        <v>13.824739510893</v>
      </c>
    </row>
    <row r="164" spans="1:18" ht="16.5" x14ac:dyDescent="0.3">
      <c r="A164" s="152">
        <v>228</v>
      </c>
      <c r="B164" s="170" t="s">
        <v>795</v>
      </c>
      <c r="C164" s="168">
        <v>19.50471118030152</v>
      </c>
      <c r="D164" s="168" t="e">
        <f>VLOOKUP(A164,parciales[],3,0)</f>
        <v>#N/A</v>
      </c>
      <c r="E164" s="168" t="e">
        <f t="shared" si="6"/>
        <v>#N/A</v>
      </c>
      <c r="F164" s="153">
        <v>0</v>
      </c>
      <c r="G164" s="153" t="e">
        <f>VLOOKUP(A164,totales[],4,0)</f>
        <v>#N/A</v>
      </c>
      <c r="H164" s="153" t="e">
        <f t="shared" si="7"/>
        <v>#N/A</v>
      </c>
      <c r="I164" s="153">
        <v>0</v>
      </c>
      <c r="J164" s="153">
        <v>0</v>
      </c>
      <c r="K164" s="153"/>
      <c r="L164" s="153">
        <v>0</v>
      </c>
      <c r="M164" s="153">
        <v>2.1071352600000002</v>
      </c>
      <c r="N164" s="153">
        <v>2.1071352600000002</v>
      </c>
      <c r="O164" s="153"/>
      <c r="P164" s="153">
        <v>17.39757592030152</v>
      </c>
      <c r="Q164" s="153">
        <v>19.50471118030152</v>
      </c>
      <c r="R164" s="189">
        <f t="shared" si="8"/>
        <v>253.75824292684081</v>
      </c>
    </row>
    <row r="165" spans="1:18" s="158" customFormat="1" ht="16.5" x14ac:dyDescent="0.3">
      <c r="A165" s="152">
        <v>233</v>
      </c>
      <c r="B165" s="170" t="s">
        <v>796</v>
      </c>
      <c r="C165" s="168">
        <v>8.5764718668253987</v>
      </c>
      <c r="D165" s="168">
        <f>VLOOKUP(A165,totales[],3,0)</f>
        <v>8.5764718668253987</v>
      </c>
      <c r="E165" s="168">
        <f t="shared" si="6"/>
        <v>0</v>
      </c>
      <c r="F165" s="153">
        <v>0.8981568200000003</v>
      </c>
      <c r="G165" s="153">
        <f>VLOOKUP(A165,totales[],4,0)</f>
        <v>0.86090397000000007</v>
      </c>
      <c r="H165" s="153">
        <f t="shared" si="7"/>
        <v>3.7252850000000226E-2</v>
      </c>
      <c r="I165" s="153">
        <v>1.20715821</v>
      </c>
      <c r="J165" s="153">
        <v>2.1053150300000003</v>
      </c>
      <c r="K165" s="153"/>
      <c r="L165" s="153">
        <v>0</v>
      </c>
      <c r="M165" s="153">
        <v>0.8359651600000001</v>
      </c>
      <c r="N165" s="153">
        <v>0.8359651600000001</v>
      </c>
      <c r="O165" s="153"/>
      <c r="P165" s="153">
        <v>5.6351916768253991</v>
      </c>
      <c r="Q165" s="153">
        <v>6.4711568368253989</v>
      </c>
      <c r="R165" s="189">
        <f t="shared" si="8"/>
        <v>84.190397562782124</v>
      </c>
    </row>
    <row r="166" spans="1:18" ht="16.5" x14ac:dyDescent="0.3">
      <c r="A166" s="152">
        <v>236</v>
      </c>
      <c r="B166" s="170" t="s">
        <v>797</v>
      </c>
      <c r="C166" s="168">
        <v>91.899469449999998</v>
      </c>
      <c r="D166" s="168" t="e">
        <f>VLOOKUP(A166,parciales[],3,0)</f>
        <v>#N/A</v>
      </c>
      <c r="E166" s="168" t="e">
        <f t="shared" si="6"/>
        <v>#N/A</v>
      </c>
      <c r="F166" s="153">
        <v>0</v>
      </c>
      <c r="G166" s="153" t="e">
        <f>VLOOKUP(A166,totales[],4,0)</f>
        <v>#N/A</v>
      </c>
      <c r="H166" s="153" t="e">
        <f t="shared" si="7"/>
        <v>#N/A</v>
      </c>
      <c r="I166" s="153">
        <v>4.7021632000000002</v>
      </c>
      <c r="J166" s="153">
        <v>4.7021632000000002</v>
      </c>
      <c r="K166" s="153"/>
      <c r="L166" s="153">
        <v>0</v>
      </c>
      <c r="M166" s="153">
        <v>9.4043264000000004</v>
      </c>
      <c r="N166" s="153">
        <v>9.4043264000000004</v>
      </c>
      <c r="O166" s="153"/>
      <c r="P166" s="153">
        <v>77.792979849999995</v>
      </c>
      <c r="Q166" s="153">
        <v>87.197306249999997</v>
      </c>
      <c r="R166" s="189">
        <f t="shared" si="8"/>
        <v>1134.4456740431249</v>
      </c>
    </row>
    <row r="167" spans="1:18" ht="16.5" x14ac:dyDescent="0.3">
      <c r="A167" s="185">
        <v>248</v>
      </c>
      <c r="B167" s="186" t="s">
        <v>798</v>
      </c>
      <c r="C167" s="187">
        <v>62.117056680000005</v>
      </c>
      <c r="D167" s="187">
        <f>VLOOKUP(A167,parciales[],3,0)</f>
        <v>28.781847599999999</v>
      </c>
      <c r="E167" s="187">
        <f t="shared" si="6"/>
        <v>33.335209080000006</v>
      </c>
      <c r="F167" s="153">
        <v>0</v>
      </c>
      <c r="G167" s="153">
        <f>VLOOKUP(A167,parciales[],4,0)</f>
        <v>0</v>
      </c>
      <c r="H167" s="153">
        <f t="shared" si="7"/>
        <v>0</v>
      </c>
      <c r="I167" s="153">
        <v>4.3495776100000008</v>
      </c>
      <c r="J167" s="153">
        <v>4.3495776100000008</v>
      </c>
      <c r="K167" s="153"/>
      <c r="L167" s="153">
        <v>0</v>
      </c>
      <c r="M167" s="153">
        <v>6.9888545799999999</v>
      </c>
      <c r="N167" s="153">
        <v>6.9888545799999999</v>
      </c>
      <c r="O167" s="153"/>
      <c r="P167" s="153">
        <v>50.778624490000006</v>
      </c>
      <c r="Q167" s="153">
        <v>57.767479070000007</v>
      </c>
      <c r="R167" s="189">
        <f t="shared" si="8"/>
        <v>751.56067944860706</v>
      </c>
    </row>
    <row r="168" spans="1:18" ht="16.5" x14ac:dyDescent="0.3">
      <c r="A168" s="152">
        <v>250</v>
      </c>
      <c r="B168" s="170" t="s">
        <v>799</v>
      </c>
      <c r="C168" s="168">
        <v>44.811449096487976</v>
      </c>
      <c r="D168" s="168">
        <f>VLOOKUP(A168,totales[],3,0)</f>
        <v>44.844021179999999</v>
      </c>
      <c r="E168" s="168">
        <f t="shared" si="6"/>
        <v>-3.2572083512022232E-2</v>
      </c>
      <c r="F168" s="153">
        <v>0</v>
      </c>
      <c r="G168" s="153">
        <f>VLOOKUP(A168,totales[],4,0)</f>
        <v>0</v>
      </c>
      <c r="H168" s="153">
        <f t="shared" si="7"/>
        <v>0</v>
      </c>
      <c r="I168" s="153">
        <v>3.2213007599999997</v>
      </c>
      <c r="J168" s="153">
        <v>3.2213007599999997</v>
      </c>
      <c r="K168" s="153"/>
      <c r="L168" s="153">
        <v>0</v>
      </c>
      <c r="M168" s="153">
        <v>6.9628840199999997</v>
      </c>
      <c r="N168" s="153">
        <v>6.9628840199999997</v>
      </c>
      <c r="O168" s="153"/>
      <c r="P168" s="153">
        <v>34.627264316487981</v>
      </c>
      <c r="Q168" s="153">
        <v>41.590148336487978</v>
      </c>
      <c r="R168" s="189">
        <f t="shared" si="8"/>
        <v>541.09198887254217</v>
      </c>
    </row>
    <row r="169" spans="1:18" ht="16.5" x14ac:dyDescent="0.3">
      <c r="A169" s="152">
        <v>252</v>
      </c>
      <c r="B169" s="170" t="s">
        <v>800</v>
      </c>
      <c r="C169" s="168">
        <v>7.9176147688433174</v>
      </c>
      <c r="D169" s="168">
        <f>VLOOKUP(A169,totales[],3,0)</f>
        <v>7.9176147688433174</v>
      </c>
      <c r="E169" s="168">
        <f t="shared" si="6"/>
        <v>0</v>
      </c>
      <c r="F169" s="153">
        <v>0.41497120999999987</v>
      </c>
      <c r="G169" s="153">
        <f>VLOOKUP(A169,totales[],4,0)</f>
        <v>0.41497121000000003</v>
      </c>
      <c r="H169" s="153">
        <f t="shared" si="7"/>
        <v>0</v>
      </c>
      <c r="I169" s="153">
        <v>0.71052797000000012</v>
      </c>
      <c r="J169" s="153">
        <v>1.12549918</v>
      </c>
      <c r="K169" s="153"/>
      <c r="L169" s="153">
        <v>0</v>
      </c>
      <c r="M169" s="153">
        <v>1.1054666300000009</v>
      </c>
      <c r="N169" s="153">
        <v>1.1054666300000009</v>
      </c>
      <c r="O169" s="153"/>
      <c r="P169" s="153">
        <v>5.6866489588433158</v>
      </c>
      <c r="Q169" s="153">
        <v>6.7921155888433162</v>
      </c>
      <c r="R169" s="189">
        <f t="shared" si="8"/>
        <v>88.366103022410428</v>
      </c>
    </row>
    <row r="170" spans="1:18" ht="16.5" x14ac:dyDescent="0.3">
      <c r="B170" s="171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89">
        <f t="shared" si="8"/>
        <v>0</v>
      </c>
    </row>
    <row r="171" spans="1:18" x14ac:dyDescent="0.25">
      <c r="B171" s="156" t="s">
        <v>801</v>
      </c>
      <c r="C171" s="172">
        <v>3994.4580086662022</v>
      </c>
      <c r="D171" s="172"/>
      <c r="E171" s="172"/>
      <c r="F171" s="172">
        <v>354.94853661000008</v>
      </c>
      <c r="G171" s="172"/>
      <c r="H171" s="172"/>
      <c r="I171" s="172">
        <v>238.91026923999993</v>
      </c>
      <c r="J171" s="172">
        <v>593.85880584999995</v>
      </c>
      <c r="K171" s="172"/>
      <c r="L171" s="173">
        <v>0</v>
      </c>
      <c r="M171" s="172">
        <v>314.50014247000007</v>
      </c>
      <c r="N171" s="172">
        <v>314.50014247000007</v>
      </c>
      <c r="O171" s="172"/>
      <c r="P171" s="172">
        <v>3086.099060346201</v>
      </c>
      <c r="Q171" s="172">
        <v>3400.5992028162013</v>
      </c>
      <c r="R171" s="189">
        <f t="shared" si="8"/>
        <v>44242.135688559058</v>
      </c>
    </row>
    <row r="172" spans="1:18" ht="16.5" x14ac:dyDescent="0.3">
      <c r="B172" s="171"/>
      <c r="C172" s="168"/>
      <c r="D172" s="168"/>
      <c r="E172" s="168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74"/>
      <c r="R172" s="189">
        <f t="shared" si="8"/>
        <v>0</v>
      </c>
    </row>
    <row r="173" spans="1:18" ht="16.5" x14ac:dyDescent="0.3">
      <c r="A173" s="152">
        <v>62</v>
      </c>
      <c r="B173" s="170" t="s">
        <v>802</v>
      </c>
      <c r="C173" s="168">
        <v>611.29</v>
      </c>
      <c r="D173" s="168">
        <f>VLOOKUP(A173,parciales[],3,0)</f>
        <v>614.85857412000007</v>
      </c>
      <c r="E173" s="168">
        <f>C173-D173</f>
        <v>-3.5685741200001075</v>
      </c>
      <c r="F173" s="153">
        <v>106.65519291</v>
      </c>
      <c r="G173" s="153">
        <f>VLOOKUP(A173,parciales[],4,0)</f>
        <v>106.65519290999998</v>
      </c>
      <c r="H173" s="153">
        <f>F173-G173</f>
        <v>0</v>
      </c>
      <c r="I173" s="153">
        <v>68.924668289999985</v>
      </c>
      <c r="J173" s="153">
        <v>175.57986119999998</v>
      </c>
      <c r="K173" s="153"/>
      <c r="L173" s="153">
        <v>0</v>
      </c>
      <c r="M173" s="153">
        <v>69.348739780000002</v>
      </c>
      <c r="N173" s="153">
        <v>69.348739780000002</v>
      </c>
      <c r="O173" s="153"/>
      <c r="P173" s="153">
        <v>366.36139901999996</v>
      </c>
      <c r="Q173" s="153">
        <v>435.71013879999998</v>
      </c>
      <c r="R173" s="189">
        <f t="shared" si="8"/>
        <v>5668.6324768018794</v>
      </c>
    </row>
    <row r="174" spans="1:18" ht="16.5" x14ac:dyDescent="0.3">
      <c r="A174" s="152">
        <v>68</v>
      </c>
      <c r="B174" s="170" t="s">
        <v>803</v>
      </c>
      <c r="C174" s="168">
        <v>77.954803030327867</v>
      </c>
      <c r="D174" s="168">
        <f>VLOOKUP(A174,parciales[],3,0)</f>
        <v>72.751923750000003</v>
      </c>
      <c r="E174" s="168">
        <f t="shared" ref="E174:E209" si="9">C174-D174</f>
        <v>5.2028792803278634</v>
      </c>
      <c r="F174" s="153">
        <v>8.6753723100000002</v>
      </c>
      <c r="G174" s="153">
        <f>VLOOKUP(A174,parciales[],4,0)</f>
        <v>8.6753723100000002</v>
      </c>
      <c r="H174" s="153">
        <f t="shared" ref="H174:H209" si="10">F174-G174</f>
        <v>0</v>
      </c>
      <c r="I174" s="153">
        <v>6.1988586999999988</v>
      </c>
      <c r="J174" s="153">
        <v>14.874231009999999</v>
      </c>
      <c r="K174" s="153"/>
      <c r="L174" s="153">
        <v>0</v>
      </c>
      <c r="M174" s="153">
        <v>8.1161548999999997</v>
      </c>
      <c r="N174" s="153">
        <v>8.1161548999999997</v>
      </c>
      <c r="O174" s="153"/>
      <c r="P174" s="153">
        <v>54.964417120327866</v>
      </c>
      <c r="Q174" s="153">
        <v>63.080572020327864</v>
      </c>
      <c r="R174" s="189">
        <f t="shared" si="8"/>
        <v>820.68455004166753</v>
      </c>
    </row>
    <row r="175" spans="1:18" ht="16.5" x14ac:dyDescent="0.3">
      <c r="A175" s="152">
        <v>101</v>
      </c>
      <c r="B175" s="170" t="s">
        <v>804</v>
      </c>
      <c r="C175" s="168">
        <v>27.883665180000005</v>
      </c>
      <c r="D175" s="168">
        <f>VLOOKUP(A175,parciales[],3,0)</f>
        <v>26.112500780000001</v>
      </c>
      <c r="E175" s="168">
        <f t="shared" si="9"/>
        <v>1.7711644000000035</v>
      </c>
      <c r="F175" s="153">
        <v>10.311464180000002</v>
      </c>
      <c r="G175" s="153">
        <f>VLOOKUP(A175,parciales[],4,0)</f>
        <v>10.31146418</v>
      </c>
      <c r="H175" s="153">
        <f t="shared" si="10"/>
        <v>0</v>
      </c>
      <c r="I175" s="153">
        <v>2.4775412400000003</v>
      </c>
      <c r="J175" s="153">
        <v>12.789005420000002</v>
      </c>
      <c r="K175" s="153"/>
      <c r="L175" s="153">
        <v>0</v>
      </c>
      <c r="M175" s="153">
        <v>2.5255568399999997</v>
      </c>
      <c r="N175" s="153">
        <v>2.5255568399999997</v>
      </c>
      <c r="O175" s="153"/>
      <c r="P175" s="153">
        <v>12.569102920000002</v>
      </c>
      <c r="Q175" s="153">
        <v>15.094659760000003</v>
      </c>
      <c r="R175" s="189">
        <f t="shared" si="8"/>
        <v>196.38303294357604</v>
      </c>
    </row>
    <row r="176" spans="1:18" ht="16.5" x14ac:dyDescent="0.3">
      <c r="A176" s="152">
        <v>104</v>
      </c>
      <c r="B176" s="170" t="s">
        <v>805</v>
      </c>
      <c r="C176" s="168">
        <v>174.07613248000001</v>
      </c>
      <c r="D176" s="168">
        <f>VLOOKUP(A176,parciales[],3,0)</f>
        <v>153.72241873000002</v>
      </c>
      <c r="E176" s="168">
        <f t="shared" si="9"/>
        <v>20.353713749999997</v>
      </c>
      <c r="F176" s="153">
        <v>80.365020950000016</v>
      </c>
      <c r="G176" s="153">
        <f>VLOOKUP(A176,parciales[],4,0)</f>
        <v>80.365020950000002</v>
      </c>
      <c r="H176" s="153">
        <f t="shared" si="10"/>
        <v>0</v>
      </c>
      <c r="I176" s="153">
        <v>14.099516059999997</v>
      </c>
      <c r="J176" s="153">
        <v>94.464537010000015</v>
      </c>
      <c r="K176" s="153"/>
      <c r="L176" s="153">
        <v>0</v>
      </c>
      <c r="M176" s="153">
        <v>14.504788540000003</v>
      </c>
      <c r="N176" s="153">
        <v>14.504788540000003</v>
      </c>
      <c r="O176" s="153"/>
      <c r="P176" s="153">
        <v>65.106806929999991</v>
      </c>
      <c r="Q176" s="153">
        <v>79.611595469999997</v>
      </c>
      <c r="R176" s="189">
        <f t="shared" si="8"/>
        <v>1035.7548182242469</v>
      </c>
    </row>
    <row r="177" spans="1:18" ht="16.5" x14ac:dyDescent="0.3">
      <c r="A177" s="152">
        <v>111</v>
      </c>
      <c r="B177" s="170" t="s">
        <v>806</v>
      </c>
      <c r="C177" s="168">
        <v>31.473586999999998</v>
      </c>
      <c r="D177" s="168">
        <f>VLOOKUP(A177,parciales[],3,0)</f>
        <v>31.463999999999999</v>
      </c>
      <c r="E177" s="168">
        <f t="shared" si="9"/>
        <v>9.5869999999997901E-3</v>
      </c>
      <c r="F177" s="153">
        <v>6.6836217400000004</v>
      </c>
      <c r="G177" s="153">
        <f>VLOOKUP(A177,parciales[],4,0)</f>
        <v>6.6836217400000004</v>
      </c>
      <c r="H177" s="153">
        <f t="shared" si="10"/>
        <v>0</v>
      </c>
      <c r="I177" s="153">
        <v>3.1446797699999998</v>
      </c>
      <c r="J177" s="153">
        <v>9.8283015099999993</v>
      </c>
      <c r="K177" s="153"/>
      <c r="L177" s="153">
        <v>0</v>
      </c>
      <c r="M177" s="153">
        <v>3.1975311200000003</v>
      </c>
      <c r="N177" s="153">
        <v>3.1975311200000003</v>
      </c>
      <c r="O177" s="153"/>
      <c r="P177" s="153">
        <v>18.447754369999998</v>
      </c>
      <c r="Q177" s="153">
        <v>21.645285489999999</v>
      </c>
      <c r="R177" s="189">
        <f t="shared" si="8"/>
        <v>281.607328753449</v>
      </c>
    </row>
    <row r="178" spans="1:18" ht="16.5" x14ac:dyDescent="0.3">
      <c r="A178" s="152">
        <v>128</v>
      </c>
      <c r="B178" s="170" t="s">
        <v>807</v>
      </c>
      <c r="C178" s="168">
        <v>66.451196109999998</v>
      </c>
      <c r="D178" s="168">
        <f>VLOOKUP(A178,parciales[],3,0)</f>
        <v>58.717459570000003</v>
      </c>
      <c r="E178" s="168">
        <f t="shared" si="9"/>
        <v>7.7337365399999953</v>
      </c>
      <c r="F178" s="153">
        <v>26.791831160000005</v>
      </c>
      <c r="G178" s="153">
        <f>VLOOKUP(A178,parciales[],4,0)</f>
        <v>26.791831160000008</v>
      </c>
      <c r="H178" s="153">
        <f t="shared" si="10"/>
        <v>0</v>
      </c>
      <c r="I178" s="153">
        <v>5.7667569999999992</v>
      </c>
      <c r="J178" s="153">
        <v>32.558588160000006</v>
      </c>
      <c r="K178" s="153"/>
      <c r="L178" s="153">
        <v>0</v>
      </c>
      <c r="M178" s="153">
        <v>5.7706993800000008</v>
      </c>
      <c r="N178" s="153">
        <v>5.7706993800000008</v>
      </c>
      <c r="O178" s="153"/>
      <c r="P178" s="153">
        <v>28.121908569999992</v>
      </c>
      <c r="Q178" s="153">
        <v>33.892607949999991</v>
      </c>
      <c r="R178" s="189">
        <f t="shared" si="8"/>
        <v>440.94621869029487</v>
      </c>
    </row>
    <row r="179" spans="1:18" ht="16.5" x14ac:dyDescent="0.3">
      <c r="A179" s="152">
        <v>139</v>
      </c>
      <c r="B179" s="170" t="s">
        <v>808</v>
      </c>
      <c r="C179" s="168">
        <v>11.971229409999999</v>
      </c>
      <c r="D179" s="168">
        <f>VLOOKUP(A179,parciales[],3,0)</f>
        <v>12.92486143</v>
      </c>
      <c r="E179" s="168">
        <f t="shared" si="9"/>
        <v>-0.95363202000000058</v>
      </c>
      <c r="F179" s="153">
        <v>3.3292513399999994</v>
      </c>
      <c r="G179" s="153">
        <f>VLOOKUP(A179,parciales[],4,0)</f>
        <v>3.2634260399999997</v>
      </c>
      <c r="H179" s="153">
        <f t="shared" si="10"/>
        <v>6.5825299999999753E-2</v>
      </c>
      <c r="I179" s="153">
        <v>1.2766832299999999</v>
      </c>
      <c r="J179" s="153">
        <v>4.6059345699999996</v>
      </c>
      <c r="K179" s="153"/>
      <c r="L179" s="153">
        <v>0</v>
      </c>
      <c r="M179" s="153">
        <v>1.3081596200000001</v>
      </c>
      <c r="N179" s="153">
        <v>1.3081596200000001</v>
      </c>
      <c r="O179" s="153"/>
      <c r="P179" s="153">
        <v>6.0571352199999993</v>
      </c>
      <c r="Q179" s="153">
        <v>7.3652948399999989</v>
      </c>
      <c r="R179" s="189">
        <f t="shared" si="8"/>
        <v>95.823222397883981</v>
      </c>
    </row>
    <row r="180" spans="1:18" s="169" customFormat="1" ht="16.5" x14ac:dyDescent="0.3">
      <c r="A180" s="152">
        <v>140</v>
      </c>
      <c r="B180" s="170" t="s">
        <v>809</v>
      </c>
      <c r="C180" s="168">
        <v>13.07708901</v>
      </c>
      <c r="D180" s="168">
        <f>VLOOKUP(A180,parciales[],3,0)</f>
        <v>13.355853409999998</v>
      </c>
      <c r="E180" s="168">
        <f t="shared" si="9"/>
        <v>-0.27876439999999825</v>
      </c>
      <c r="F180" s="153">
        <v>1.4575797500000005</v>
      </c>
      <c r="G180" s="153">
        <f>VLOOKUP(A180,parciales[],4,0)</f>
        <v>1.4575797500000001</v>
      </c>
      <c r="H180" s="153">
        <f t="shared" si="10"/>
        <v>0</v>
      </c>
      <c r="I180" s="153">
        <v>1.0799784399999999</v>
      </c>
      <c r="J180" s="153">
        <v>2.5375581900000004</v>
      </c>
      <c r="K180" s="153"/>
      <c r="L180" s="153">
        <v>0</v>
      </c>
      <c r="M180" s="153">
        <v>1.0021916399999999</v>
      </c>
      <c r="N180" s="153">
        <v>1.0021916399999999</v>
      </c>
      <c r="O180" s="153"/>
      <c r="P180" s="153">
        <v>9.53733918</v>
      </c>
      <c r="Q180" s="153">
        <v>10.53953082</v>
      </c>
      <c r="R180" s="189">
        <f t="shared" si="8"/>
        <v>137.12034992128198</v>
      </c>
    </row>
    <row r="181" spans="1:18" ht="16.5" x14ac:dyDescent="0.3">
      <c r="A181" s="152">
        <v>142</v>
      </c>
      <c r="B181" s="170" t="s">
        <v>810</v>
      </c>
      <c r="C181" s="168">
        <v>41.683736719999999</v>
      </c>
      <c r="D181" s="168">
        <f>VLOOKUP(A181,parciales[],3,0)</f>
        <v>34.626617380000006</v>
      </c>
      <c r="E181" s="168">
        <f t="shared" si="9"/>
        <v>7.0571193399999927</v>
      </c>
      <c r="F181" s="153">
        <v>11.565279440000001</v>
      </c>
      <c r="G181" s="153">
        <f>VLOOKUP(A181,parciales[],4,0)</f>
        <v>11.615666300000001</v>
      </c>
      <c r="H181" s="153">
        <f t="shared" si="10"/>
        <v>-5.03868599999997E-2</v>
      </c>
      <c r="I181" s="153">
        <v>3.2847588899999995</v>
      </c>
      <c r="J181" s="153">
        <v>14.85003833</v>
      </c>
      <c r="K181" s="153"/>
      <c r="L181" s="153">
        <v>0</v>
      </c>
      <c r="M181" s="153">
        <v>3.45385556</v>
      </c>
      <c r="N181" s="153">
        <v>3.45385556</v>
      </c>
      <c r="O181" s="153"/>
      <c r="P181" s="153">
        <v>23.379842829999998</v>
      </c>
      <c r="Q181" s="153">
        <v>26.833698389999999</v>
      </c>
      <c r="R181" s="189">
        <f t="shared" si="8"/>
        <v>349.109099423739</v>
      </c>
    </row>
    <row r="182" spans="1:18" ht="16.5" x14ac:dyDescent="0.3">
      <c r="A182" s="182">
        <v>146</v>
      </c>
      <c r="B182" s="183" t="s">
        <v>811</v>
      </c>
      <c r="C182" s="184">
        <v>1042.097</v>
      </c>
      <c r="D182" s="184" t="e">
        <f>VLOOKUP(A182,parciales[],3,0)</f>
        <v>#N/A</v>
      </c>
      <c r="E182" s="168" t="e">
        <f t="shared" si="9"/>
        <v>#N/A</v>
      </c>
      <c r="F182" s="153">
        <v>0</v>
      </c>
      <c r="G182" s="153" t="e">
        <f>VLOOKUP(A182,parciales[],4,0)</f>
        <v>#N/A</v>
      </c>
      <c r="H182" s="153" t="e">
        <f t="shared" si="10"/>
        <v>#N/A</v>
      </c>
      <c r="I182" s="153">
        <v>0</v>
      </c>
      <c r="J182" s="153">
        <v>0</v>
      </c>
      <c r="K182" s="153"/>
      <c r="L182" s="153">
        <v>0</v>
      </c>
      <c r="M182" s="153">
        <v>34.453683420000004</v>
      </c>
      <c r="N182" s="153">
        <v>34.453683420000004</v>
      </c>
      <c r="O182" s="153"/>
      <c r="P182" s="153">
        <v>1007.6433165799999</v>
      </c>
      <c r="Q182" s="153">
        <v>1042.097</v>
      </c>
      <c r="R182" s="189">
        <f t="shared" si="8"/>
        <v>13557.786179699999</v>
      </c>
    </row>
    <row r="183" spans="1:18" ht="16.5" x14ac:dyDescent="0.3">
      <c r="A183" s="152">
        <v>151</v>
      </c>
      <c r="B183" s="170" t="s">
        <v>812</v>
      </c>
      <c r="C183" s="168">
        <v>15.505300811331679</v>
      </c>
      <c r="D183" s="168">
        <f>VLOOKUP(A183,parciales[],3,0)</f>
        <v>3.4251518541635599</v>
      </c>
      <c r="E183" s="168">
        <f t="shared" si="9"/>
        <v>12.08014895716812</v>
      </c>
      <c r="F183" s="153">
        <v>0.17584439000000002</v>
      </c>
      <c r="G183" s="153">
        <f>VLOOKUP(A183,parciales[],4,0)</f>
        <v>0.17584438999999999</v>
      </c>
      <c r="H183" s="153">
        <f t="shared" si="10"/>
        <v>0</v>
      </c>
      <c r="I183" s="153">
        <v>0.93327132999999995</v>
      </c>
      <c r="J183" s="153">
        <v>1.1091157199999999</v>
      </c>
      <c r="K183" s="153"/>
      <c r="L183" s="153">
        <v>0</v>
      </c>
      <c r="M183" s="153">
        <v>1.5573822999999998</v>
      </c>
      <c r="N183" s="153">
        <v>1.5573822999999998</v>
      </c>
      <c r="O183" s="153"/>
      <c r="P183" s="153">
        <v>12.838802791331679</v>
      </c>
      <c r="Q183" s="153">
        <v>14.396185091331679</v>
      </c>
      <c r="R183" s="189">
        <f t="shared" si="8"/>
        <v>187.29580765673427</v>
      </c>
    </row>
    <row r="184" spans="1:18" s="169" customFormat="1" ht="16.5" x14ac:dyDescent="0.3">
      <c r="A184" s="152">
        <v>152</v>
      </c>
      <c r="B184" s="170" t="s">
        <v>813</v>
      </c>
      <c r="C184" s="168">
        <v>60.690949850000003</v>
      </c>
      <c r="D184" s="168">
        <f>VLOOKUP(A184,parciales[],3,0)</f>
        <v>60.690949850000003</v>
      </c>
      <c r="E184" s="168">
        <f t="shared" si="9"/>
        <v>0</v>
      </c>
      <c r="F184" s="153">
        <v>15.006634520000004</v>
      </c>
      <c r="G184" s="153">
        <f>VLOOKUP(A184,parciales[],4,0)</f>
        <v>15.006634520000004</v>
      </c>
      <c r="H184" s="153">
        <f t="shared" si="10"/>
        <v>0</v>
      </c>
      <c r="I184" s="153">
        <v>6.1141895899999996</v>
      </c>
      <c r="J184" s="153">
        <v>21.120824110000004</v>
      </c>
      <c r="K184" s="153"/>
      <c r="L184" s="153">
        <v>0</v>
      </c>
      <c r="M184" s="153">
        <v>6.4034670600000014</v>
      </c>
      <c r="N184" s="153">
        <v>6.4034670600000014</v>
      </c>
      <c r="O184" s="153"/>
      <c r="P184" s="153">
        <v>33.166658679999991</v>
      </c>
      <c r="Q184" s="153">
        <v>39.570125739999995</v>
      </c>
      <c r="R184" s="189">
        <f t="shared" si="8"/>
        <v>514.81129288997386</v>
      </c>
    </row>
    <row r="185" spans="1:18" ht="16.5" x14ac:dyDescent="0.3">
      <c r="A185" s="152">
        <v>164</v>
      </c>
      <c r="B185" s="170" t="s">
        <v>814</v>
      </c>
      <c r="C185" s="168">
        <v>27.240929862142998</v>
      </c>
      <c r="D185" s="168">
        <f>VLOOKUP(A185,parciales[],3,0)</f>
        <v>27.240929862142998</v>
      </c>
      <c r="E185" s="168">
        <f t="shared" si="9"/>
        <v>0</v>
      </c>
      <c r="F185" s="153">
        <v>0</v>
      </c>
      <c r="G185" s="153">
        <f>VLOOKUP(A185,parciales[],4,0)</f>
        <v>0</v>
      </c>
      <c r="H185" s="153">
        <f t="shared" si="10"/>
        <v>0</v>
      </c>
      <c r="I185" s="153">
        <v>2.6523505100000002</v>
      </c>
      <c r="J185" s="153">
        <v>2.6523505100000002</v>
      </c>
      <c r="K185" s="153"/>
      <c r="L185" s="153">
        <v>0</v>
      </c>
      <c r="M185" s="153">
        <v>4.2144090600000004</v>
      </c>
      <c r="N185" s="153">
        <v>4.2144090600000004</v>
      </c>
      <c r="O185" s="153"/>
      <c r="P185" s="153">
        <v>20.374170292142995</v>
      </c>
      <c r="Q185" s="153">
        <v>24.588579352142997</v>
      </c>
      <c r="R185" s="189">
        <f t="shared" si="8"/>
        <v>319.89987622931557</v>
      </c>
    </row>
    <row r="186" spans="1:18" ht="16.5" x14ac:dyDescent="0.3">
      <c r="A186" s="182">
        <v>176</v>
      </c>
      <c r="B186" s="183" t="s">
        <v>815</v>
      </c>
      <c r="C186" s="184">
        <v>4.8399811400000008</v>
      </c>
      <c r="D186" s="184" t="e">
        <f>VLOOKUP(A186,parciales[],3,0)</f>
        <v>#N/A</v>
      </c>
      <c r="E186" s="168" t="e">
        <f t="shared" si="9"/>
        <v>#N/A</v>
      </c>
      <c r="F186" s="153">
        <v>0</v>
      </c>
      <c r="G186" s="153" t="e">
        <f>VLOOKUP(A186,parciales[],4,0)</f>
        <v>#N/A</v>
      </c>
      <c r="H186" s="153" t="e">
        <f t="shared" si="10"/>
        <v>#N/A</v>
      </c>
      <c r="I186" s="153">
        <v>0.26157910000000001</v>
      </c>
      <c r="J186" s="153">
        <v>0.26157910000000001</v>
      </c>
      <c r="K186" s="153"/>
      <c r="L186" s="153">
        <v>0</v>
      </c>
      <c r="M186" s="153">
        <v>0.52315820000000002</v>
      </c>
      <c r="N186" s="153">
        <v>0.52315820000000002</v>
      </c>
      <c r="O186" s="153"/>
      <c r="P186" s="153">
        <v>4.055243840000001</v>
      </c>
      <c r="Q186" s="153">
        <v>4.5784020400000012</v>
      </c>
      <c r="R186" s="189">
        <f t="shared" si="8"/>
        <v>59.56546838060401</v>
      </c>
    </row>
    <row r="187" spans="1:18" ht="16.5" x14ac:dyDescent="0.3">
      <c r="A187" s="152">
        <v>185</v>
      </c>
      <c r="B187" s="170" t="s">
        <v>816</v>
      </c>
      <c r="C187" s="168">
        <v>8.1819950191969895</v>
      </c>
      <c r="D187" s="168">
        <f>VLOOKUP(A187,parciales[],3,0)</f>
        <v>8.1819950191969895</v>
      </c>
      <c r="E187" s="168">
        <f t="shared" si="9"/>
        <v>0</v>
      </c>
      <c r="F187" s="153">
        <v>0.43695310000000021</v>
      </c>
      <c r="G187" s="153">
        <f>VLOOKUP(A187,parciales[],4,0)</f>
        <v>0.43695309999999993</v>
      </c>
      <c r="H187" s="153">
        <f t="shared" si="10"/>
        <v>0</v>
      </c>
      <c r="I187" s="153">
        <v>0.75323708999999994</v>
      </c>
      <c r="J187" s="153">
        <v>1.19019019</v>
      </c>
      <c r="K187" s="153"/>
      <c r="L187" s="153">
        <v>0</v>
      </c>
      <c r="M187" s="153">
        <v>1.1272684799999999</v>
      </c>
      <c r="N187" s="153">
        <v>1.1272684799999999</v>
      </c>
      <c r="O187" s="153"/>
      <c r="P187" s="153">
        <v>5.8645363491969897</v>
      </c>
      <c r="Q187" s="153">
        <v>6.9918048291969894</v>
      </c>
      <c r="R187" s="189">
        <f t="shared" si="8"/>
        <v>90.964080008335742</v>
      </c>
    </row>
    <row r="188" spans="1:18" ht="16.5" x14ac:dyDescent="0.3">
      <c r="A188" s="152">
        <v>188</v>
      </c>
      <c r="B188" s="170" t="s">
        <v>817</v>
      </c>
      <c r="C188" s="168">
        <v>131.33876476999998</v>
      </c>
      <c r="D188" s="168">
        <f>VLOOKUP(A188,parciales[],3,0)</f>
        <v>131.33876476999998</v>
      </c>
      <c r="E188" s="168">
        <f t="shared" si="9"/>
        <v>0</v>
      </c>
      <c r="F188" s="153">
        <v>12.39629965</v>
      </c>
      <c r="G188" s="153">
        <f>VLOOKUP(A188,parciales[],4,0)</f>
        <v>12.396299650000003</v>
      </c>
      <c r="H188" s="153">
        <f t="shared" si="10"/>
        <v>0</v>
      </c>
      <c r="I188" s="153">
        <v>12.34121435</v>
      </c>
      <c r="J188" s="153">
        <v>24.737513999999997</v>
      </c>
      <c r="K188" s="153"/>
      <c r="L188" s="153">
        <v>0</v>
      </c>
      <c r="M188" s="153">
        <v>12.623864019999999</v>
      </c>
      <c r="N188" s="153">
        <v>12.623864019999999</v>
      </c>
      <c r="O188" s="153"/>
      <c r="P188" s="153">
        <v>93.97738674999998</v>
      </c>
      <c r="Q188" s="153">
        <v>106.60125076999998</v>
      </c>
      <c r="R188" s="189">
        <f t="shared" si="8"/>
        <v>1386.8929326427767</v>
      </c>
    </row>
    <row r="189" spans="1:18" ht="16.5" x14ac:dyDescent="0.3">
      <c r="A189" s="152">
        <v>190</v>
      </c>
      <c r="B189" s="170" t="s">
        <v>818</v>
      </c>
      <c r="C189" s="168">
        <v>34.867833316127999</v>
      </c>
      <c r="D189" s="168">
        <f>VLOOKUP(A189,parciales[],3,0)</f>
        <v>34.867833316127999</v>
      </c>
      <c r="E189" s="168">
        <f t="shared" si="9"/>
        <v>0</v>
      </c>
      <c r="F189" s="153">
        <v>2.5966583500000007</v>
      </c>
      <c r="G189" s="153">
        <f>VLOOKUP(A189,parciales[],4,0)</f>
        <v>2.5966583500000002</v>
      </c>
      <c r="H189" s="153">
        <f t="shared" si="10"/>
        <v>0</v>
      </c>
      <c r="I189" s="153">
        <v>3.2810039499999992</v>
      </c>
      <c r="J189" s="153">
        <v>5.8776622999999999</v>
      </c>
      <c r="K189" s="153"/>
      <c r="L189" s="153">
        <v>0</v>
      </c>
      <c r="M189" s="153">
        <v>3.4036351799999998</v>
      </c>
      <c r="N189" s="153">
        <v>3.4036351799999998</v>
      </c>
      <c r="O189" s="153"/>
      <c r="P189" s="153">
        <v>25.586535836128</v>
      </c>
      <c r="Q189" s="153">
        <v>28.990171016127999</v>
      </c>
      <c r="R189" s="189">
        <f t="shared" si="8"/>
        <v>377.16502393692684</v>
      </c>
    </row>
    <row r="190" spans="1:18" ht="16.5" x14ac:dyDescent="0.3">
      <c r="A190" s="152">
        <v>192</v>
      </c>
      <c r="B190" s="170" t="s">
        <v>819</v>
      </c>
      <c r="C190" s="168">
        <v>29.3</v>
      </c>
      <c r="D190" s="168">
        <f>VLOOKUP(A190,parciales[],3,0)</f>
        <v>31.515374050000005</v>
      </c>
      <c r="E190" s="168">
        <f t="shared" si="9"/>
        <v>-2.2153740500000048</v>
      </c>
      <c r="F190" s="153">
        <v>4.8904774099999999</v>
      </c>
      <c r="G190" s="153">
        <f>VLOOKUP(A190,parciales[],4,0)</f>
        <v>4.8904774099999999</v>
      </c>
      <c r="H190" s="153">
        <f t="shared" si="10"/>
        <v>0</v>
      </c>
      <c r="I190" s="153">
        <v>3.0760792700000006</v>
      </c>
      <c r="J190" s="153">
        <v>7.9665566800000001</v>
      </c>
      <c r="K190" s="153"/>
      <c r="L190" s="153">
        <v>0</v>
      </c>
      <c r="M190" s="153">
        <v>3.0944415199999997</v>
      </c>
      <c r="N190" s="153">
        <v>3.0944415199999997</v>
      </c>
      <c r="O190" s="153"/>
      <c r="P190" s="153">
        <v>18.2390018</v>
      </c>
      <c r="Q190" s="153">
        <v>21.333443320000001</v>
      </c>
      <c r="R190" s="189">
        <f t="shared" si="8"/>
        <v>277.55023093753198</v>
      </c>
    </row>
    <row r="191" spans="1:18" ht="16.5" x14ac:dyDescent="0.3">
      <c r="A191" s="152">
        <v>193</v>
      </c>
      <c r="B191" s="170" t="s">
        <v>820</v>
      </c>
      <c r="C191" s="168">
        <v>3.8066118499999999</v>
      </c>
      <c r="D191" s="168">
        <f>VLOOKUP(A191,parciales[],3,0)</f>
        <v>4.00650599</v>
      </c>
      <c r="E191" s="168">
        <f t="shared" si="9"/>
        <v>-0.19989414000000005</v>
      </c>
      <c r="F191" s="153">
        <v>0.41148625</v>
      </c>
      <c r="G191" s="153">
        <f>VLOOKUP(A191,parciales[],4,0)</f>
        <v>0.41148625000000005</v>
      </c>
      <c r="H191" s="153">
        <f t="shared" si="10"/>
        <v>0</v>
      </c>
      <c r="I191" s="153">
        <v>0.36155702000000001</v>
      </c>
      <c r="J191" s="153">
        <v>0.77304327000000006</v>
      </c>
      <c r="K191" s="153"/>
      <c r="L191" s="153">
        <v>0</v>
      </c>
      <c r="M191" s="153">
        <v>0.38299342000000003</v>
      </c>
      <c r="N191" s="153">
        <v>0.38299342000000003</v>
      </c>
      <c r="O191" s="153"/>
      <c r="P191" s="153">
        <v>2.6505751599999998</v>
      </c>
      <c r="Q191" s="153">
        <v>3.0335685799999998</v>
      </c>
      <c r="R191" s="189">
        <f t="shared" si="8"/>
        <v>39.467030582657998</v>
      </c>
    </row>
    <row r="192" spans="1:18" ht="16.5" x14ac:dyDescent="0.3">
      <c r="A192" s="152">
        <v>194</v>
      </c>
      <c r="B192" s="170" t="s">
        <v>821</v>
      </c>
      <c r="C192" s="168">
        <v>30.090307199999998</v>
      </c>
      <c r="D192" s="168">
        <f>VLOOKUP(A192,parciales[],3,0)</f>
        <v>30</v>
      </c>
      <c r="E192" s="168">
        <f t="shared" si="9"/>
        <v>9.0307199999998033E-2</v>
      </c>
      <c r="F192" s="153">
        <v>1.3366326000000002</v>
      </c>
      <c r="G192" s="153">
        <f>VLOOKUP(A192,parciales[],4,0)</f>
        <v>1.3366325999999999</v>
      </c>
      <c r="H192" s="153">
        <f t="shared" si="10"/>
        <v>0</v>
      </c>
      <c r="I192" s="153">
        <v>2.7910792899999994</v>
      </c>
      <c r="J192" s="153">
        <v>4.1277118899999996</v>
      </c>
      <c r="K192" s="153"/>
      <c r="L192" s="153">
        <v>0</v>
      </c>
      <c r="M192" s="153">
        <v>3.7527098900000002</v>
      </c>
      <c r="N192" s="153">
        <v>3.7527098900000002</v>
      </c>
      <c r="O192" s="153"/>
      <c r="P192" s="153">
        <v>22.209885419999999</v>
      </c>
      <c r="Q192" s="153">
        <v>25.962595309999998</v>
      </c>
      <c r="R192" s="189">
        <f t="shared" si="8"/>
        <v>337.77596124263096</v>
      </c>
    </row>
    <row r="193" spans="1:18" ht="16.5" x14ac:dyDescent="0.3">
      <c r="A193" s="152">
        <v>195</v>
      </c>
      <c r="B193" s="170" t="s">
        <v>822</v>
      </c>
      <c r="C193" s="168">
        <v>96.751513130000006</v>
      </c>
      <c r="D193" s="168">
        <f>VLOOKUP(A193,parciales[],3,0)</f>
        <v>80.139275499999997</v>
      </c>
      <c r="E193" s="168">
        <f t="shared" si="9"/>
        <v>16.61223763000001</v>
      </c>
      <c r="F193" s="153">
        <v>11.632030840000001</v>
      </c>
      <c r="G193" s="153">
        <f>VLOOKUP(A193,parciales[],4,0)</f>
        <v>11.632030840000001</v>
      </c>
      <c r="H193" s="153">
        <f t="shared" si="10"/>
        <v>0</v>
      </c>
      <c r="I193" s="153">
        <v>7.7997185599999996</v>
      </c>
      <c r="J193" s="153">
        <v>19.431749400000001</v>
      </c>
      <c r="K193" s="153"/>
      <c r="L193" s="153">
        <v>0</v>
      </c>
      <c r="M193" s="153">
        <v>10.057845709999999</v>
      </c>
      <c r="N193" s="153">
        <v>10.057845709999999</v>
      </c>
      <c r="O193" s="153"/>
      <c r="P193" s="153">
        <v>67.26191802000001</v>
      </c>
      <c r="Q193" s="153">
        <v>77.319763730000005</v>
      </c>
      <c r="R193" s="189">
        <f t="shared" si="8"/>
        <v>1005.9378581036731</v>
      </c>
    </row>
    <row r="194" spans="1:18" ht="16.5" x14ac:dyDescent="0.3">
      <c r="A194" s="152">
        <v>198</v>
      </c>
      <c r="B194" s="170" t="s">
        <v>823</v>
      </c>
      <c r="C194" s="168">
        <v>6.5329974000000002</v>
      </c>
      <c r="D194" s="168">
        <f>VLOOKUP(A194,parciales[],3,0)</f>
        <v>6.5</v>
      </c>
      <c r="E194" s="168">
        <f t="shared" si="9"/>
        <v>3.2997400000000177E-2</v>
      </c>
      <c r="F194" s="153">
        <v>0</v>
      </c>
      <c r="G194" s="153">
        <f>VLOOKUP(A194,parciales[],4,0)</f>
        <v>0</v>
      </c>
      <c r="H194" s="153">
        <f t="shared" si="10"/>
        <v>0</v>
      </c>
      <c r="I194" s="153">
        <v>0.68708377999999981</v>
      </c>
      <c r="J194" s="153">
        <v>0.68708377999999981</v>
      </c>
      <c r="K194" s="153"/>
      <c r="L194" s="153">
        <v>0</v>
      </c>
      <c r="M194" s="153">
        <v>0.91550754000000001</v>
      </c>
      <c r="N194" s="153">
        <v>0.91550754000000001</v>
      </c>
      <c r="O194" s="153"/>
      <c r="P194" s="153">
        <v>4.93040608</v>
      </c>
      <c r="Q194" s="153">
        <v>5.8459136200000001</v>
      </c>
      <c r="R194" s="189">
        <f t="shared" si="8"/>
        <v>76.055920787562002</v>
      </c>
    </row>
    <row r="195" spans="1:18" ht="16.5" x14ac:dyDescent="0.3">
      <c r="A195" s="152">
        <v>200</v>
      </c>
      <c r="B195" s="170" t="s">
        <v>824</v>
      </c>
      <c r="C195" s="168">
        <v>17.118519004195178</v>
      </c>
      <c r="D195" s="168">
        <f>VLOOKUP(A195,parciales[],3,0)</f>
        <v>3.3632321456781189</v>
      </c>
      <c r="E195" s="168">
        <f t="shared" si="9"/>
        <v>13.75528685851706</v>
      </c>
      <c r="F195" s="153">
        <v>0</v>
      </c>
      <c r="G195" s="153">
        <f>VLOOKUP(A195,parciales[],4,0)</f>
        <v>0</v>
      </c>
      <c r="H195" s="153">
        <f t="shared" si="10"/>
        <v>0</v>
      </c>
      <c r="I195" s="153">
        <v>0.88907597999999999</v>
      </c>
      <c r="J195" s="153">
        <v>0.88907597999999999</v>
      </c>
      <c r="K195" s="153"/>
      <c r="L195" s="153">
        <v>0</v>
      </c>
      <c r="M195" s="153">
        <v>1.71581652</v>
      </c>
      <c r="N195" s="153">
        <v>1.71581652</v>
      </c>
      <c r="O195" s="153"/>
      <c r="P195" s="153">
        <v>14.513626504195177</v>
      </c>
      <c r="Q195" s="153">
        <v>16.229443024195177</v>
      </c>
      <c r="R195" s="189">
        <f t="shared" si="8"/>
        <v>211.14667668908166</v>
      </c>
    </row>
    <row r="196" spans="1:18" ht="16.5" x14ac:dyDescent="0.3">
      <c r="A196" s="152">
        <v>201</v>
      </c>
      <c r="B196" s="170" t="s">
        <v>825</v>
      </c>
      <c r="C196" s="168">
        <v>32.285505950000001</v>
      </c>
      <c r="D196" s="168">
        <f>VLOOKUP(A196,parciales[],3,0)</f>
        <v>35.307664659999993</v>
      </c>
      <c r="E196" s="168">
        <f t="shared" si="9"/>
        <v>-3.0221587099999923</v>
      </c>
      <c r="F196" s="153">
        <v>7.0114928100000009</v>
      </c>
      <c r="G196" s="153">
        <f>VLOOKUP(A196,parciales[],4,0)</f>
        <v>7.0114928099999982</v>
      </c>
      <c r="H196" s="153">
        <f t="shared" si="10"/>
        <v>0</v>
      </c>
      <c r="I196" s="153">
        <v>3.4957854499999996</v>
      </c>
      <c r="J196" s="153">
        <v>10.50727826</v>
      </c>
      <c r="K196" s="153"/>
      <c r="L196" s="153">
        <v>0</v>
      </c>
      <c r="M196" s="153">
        <v>3.6443491799999999</v>
      </c>
      <c r="N196" s="153">
        <v>3.6443491799999999</v>
      </c>
      <c r="O196" s="153"/>
      <c r="P196" s="153">
        <v>18.133878510000002</v>
      </c>
      <c r="Q196" s="153">
        <v>21.778227690000001</v>
      </c>
      <c r="R196" s="189">
        <f t="shared" si="8"/>
        <v>283.33692006966902</v>
      </c>
    </row>
    <row r="197" spans="1:18" ht="16.5" x14ac:dyDescent="0.3">
      <c r="A197" s="152">
        <v>204</v>
      </c>
      <c r="B197" s="170" t="s">
        <v>826</v>
      </c>
      <c r="C197" s="168">
        <v>106.47846502</v>
      </c>
      <c r="D197" s="168">
        <f>VLOOKUP(A197,parciales[],3,0)</f>
        <v>108.36033853999997</v>
      </c>
      <c r="E197" s="168">
        <f t="shared" si="9"/>
        <v>-1.8818735199999708</v>
      </c>
      <c r="F197" s="153">
        <v>12.059734140000005</v>
      </c>
      <c r="G197" s="153">
        <f>VLOOKUP(A197,parciales[],4,0)</f>
        <v>12.059734140000003</v>
      </c>
      <c r="H197" s="153">
        <f t="shared" si="10"/>
        <v>0</v>
      </c>
      <c r="I197" s="153">
        <v>11.554026279999997</v>
      </c>
      <c r="J197" s="153">
        <v>23.613760420000002</v>
      </c>
      <c r="K197" s="153"/>
      <c r="L197" s="153">
        <v>0</v>
      </c>
      <c r="M197" s="153">
        <v>11.17542894</v>
      </c>
      <c r="N197" s="153">
        <v>11.17542894</v>
      </c>
      <c r="O197" s="153"/>
      <c r="P197" s="153">
        <v>71.689275659999993</v>
      </c>
      <c r="Q197" s="153">
        <v>82.864704599999996</v>
      </c>
      <c r="R197" s="189">
        <f t="shared" si="8"/>
        <v>1078.0780933164599</v>
      </c>
    </row>
    <row r="198" spans="1:18" ht="16.5" x14ac:dyDescent="0.3">
      <c r="A198" s="152">
        <v>209</v>
      </c>
      <c r="B198" s="170" t="s">
        <v>827</v>
      </c>
      <c r="C198" s="168">
        <v>24.179879890000002</v>
      </c>
      <c r="D198" s="168">
        <f>VLOOKUP(A198,parciales[],3,0)</f>
        <v>24.179879890000002</v>
      </c>
      <c r="E198" s="168">
        <f t="shared" si="9"/>
        <v>0</v>
      </c>
      <c r="F198" s="153">
        <v>1.6967345100000002</v>
      </c>
      <c r="G198" s="153">
        <f>VLOOKUP(A198,parciales[],4,0)</f>
        <v>1.6967345099999998</v>
      </c>
      <c r="H198" s="153">
        <f t="shared" si="10"/>
        <v>0</v>
      </c>
      <c r="I198" s="153">
        <v>2.18988038</v>
      </c>
      <c r="J198" s="153">
        <v>3.8866148900000002</v>
      </c>
      <c r="K198" s="153"/>
      <c r="L198" s="153">
        <v>0</v>
      </c>
      <c r="M198" s="153">
        <v>2.6238318200000004</v>
      </c>
      <c r="N198" s="153">
        <v>2.6238318200000004</v>
      </c>
      <c r="O198" s="153"/>
      <c r="P198" s="153">
        <v>17.669433180000002</v>
      </c>
      <c r="Q198" s="153">
        <v>20.293265000000002</v>
      </c>
      <c r="R198" s="189">
        <f t="shared" si="8"/>
        <v>264.01740697650001</v>
      </c>
    </row>
    <row r="199" spans="1:18" ht="16.5" x14ac:dyDescent="0.3">
      <c r="A199" s="152">
        <v>211</v>
      </c>
      <c r="B199" s="170" t="s">
        <v>828</v>
      </c>
      <c r="C199" s="168">
        <v>170.14428466000004</v>
      </c>
      <c r="D199" s="168">
        <f>VLOOKUP(A199,parciales[],3,0)</f>
        <v>95.190616292651796</v>
      </c>
      <c r="E199" s="168">
        <f t="shared" si="9"/>
        <v>74.953668367348243</v>
      </c>
      <c r="F199" s="153">
        <v>14.995342039999999</v>
      </c>
      <c r="G199" s="153">
        <f>VLOOKUP(A199,parciales[],4,0)</f>
        <v>14.995342039999993</v>
      </c>
      <c r="H199" s="153">
        <f t="shared" si="10"/>
        <v>0</v>
      </c>
      <c r="I199" s="153">
        <v>14.11276189</v>
      </c>
      <c r="J199" s="153">
        <v>29.108103929999999</v>
      </c>
      <c r="K199" s="153"/>
      <c r="L199" s="153">
        <v>0</v>
      </c>
      <c r="M199" s="153">
        <v>16.635950490000003</v>
      </c>
      <c r="N199" s="153">
        <v>16.635950490000003</v>
      </c>
      <c r="O199" s="153"/>
      <c r="P199" s="153">
        <v>124.40023024000004</v>
      </c>
      <c r="Q199" s="153">
        <v>141.03618073000004</v>
      </c>
      <c r="R199" s="189">
        <f t="shared" si="8"/>
        <v>1834.8948149153734</v>
      </c>
    </row>
    <row r="200" spans="1:18" ht="16.5" x14ac:dyDescent="0.3">
      <c r="A200" s="152">
        <v>212</v>
      </c>
      <c r="B200" s="170" t="s">
        <v>829</v>
      </c>
      <c r="C200" s="168">
        <v>36.6955324409033</v>
      </c>
      <c r="D200" s="168">
        <f>VLOOKUP(A200,parciales[],3,0)</f>
        <v>36.6955324409033</v>
      </c>
      <c r="E200" s="168">
        <f t="shared" si="9"/>
        <v>0</v>
      </c>
      <c r="F200" s="153">
        <v>3.1903907</v>
      </c>
      <c r="G200" s="153">
        <f>VLOOKUP(A200,parciales[],4,0)</f>
        <v>3.1903907000000005</v>
      </c>
      <c r="H200" s="153">
        <f t="shared" si="10"/>
        <v>0</v>
      </c>
      <c r="I200" s="153">
        <v>3.6438408300000003</v>
      </c>
      <c r="J200" s="153">
        <v>6.8342315300000003</v>
      </c>
      <c r="K200" s="153"/>
      <c r="L200" s="153">
        <v>0</v>
      </c>
      <c r="M200" s="153">
        <v>4.6130752499999996</v>
      </c>
      <c r="N200" s="153">
        <v>4.6130752499999996</v>
      </c>
      <c r="O200" s="153"/>
      <c r="P200" s="153">
        <v>25.248225660903302</v>
      </c>
      <c r="Q200" s="153">
        <v>29.861300910903303</v>
      </c>
      <c r="R200" s="189">
        <f t="shared" si="8"/>
        <v>388.49851098094302</v>
      </c>
    </row>
    <row r="201" spans="1:18" ht="16.5" x14ac:dyDescent="0.3">
      <c r="A201" s="152">
        <v>213</v>
      </c>
      <c r="B201" s="170" t="s">
        <v>830</v>
      </c>
      <c r="C201" s="168">
        <v>6.653238186252258</v>
      </c>
      <c r="D201" s="168">
        <f>VLOOKUP(A201,parciales[],3,0)</f>
        <v>6.6621912899999973</v>
      </c>
      <c r="E201" s="168">
        <f t="shared" si="9"/>
        <v>-8.9531037477392772E-3</v>
      </c>
      <c r="F201" s="153">
        <v>0.68427911999999991</v>
      </c>
      <c r="G201" s="153">
        <f>VLOOKUP(A201,parciales[],4,0)</f>
        <v>0.68427911999999991</v>
      </c>
      <c r="H201" s="153">
        <f t="shared" si="10"/>
        <v>0</v>
      </c>
      <c r="I201" s="153">
        <v>0.8780803800000001</v>
      </c>
      <c r="J201" s="153">
        <v>1.5623594999999999</v>
      </c>
      <c r="K201" s="153"/>
      <c r="L201" s="153">
        <v>0</v>
      </c>
      <c r="M201" s="153">
        <v>0.63689445999999983</v>
      </c>
      <c r="N201" s="153">
        <v>0.63689445999999983</v>
      </c>
      <c r="O201" s="153"/>
      <c r="P201" s="153">
        <v>4.4539842262522589</v>
      </c>
      <c r="Q201" s="153">
        <v>5.0908786862522586</v>
      </c>
      <c r="R201" s="189">
        <f t="shared" si="8"/>
        <v>66.232840796010507</v>
      </c>
    </row>
    <row r="202" spans="1:18" ht="16.5" x14ac:dyDescent="0.3">
      <c r="A202" s="152">
        <v>214</v>
      </c>
      <c r="B202" s="170" t="s">
        <v>831</v>
      </c>
      <c r="C202" s="168">
        <v>83.062540057074827</v>
      </c>
      <c r="D202" s="168">
        <f>VLOOKUP(A202,parciales[],3,0)</f>
        <v>79.498580017667393</v>
      </c>
      <c r="E202" s="168">
        <f t="shared" si="9"/>
        <v>3.5639600394074336</v>
      </c>
      <c r="F202" s="153">
        <v>3.7121628099999988</v>
      </c>
      <c r="G202" s="153">
        <f>VLOOKUP(A202,parciales[],4,0)</f>
        <v>3.7121628099999993</v>
      </c>
      <c r="H202" s="153">
        <f t="shared" si="10"/>
        <v>0</v>
      </c>
      <c r="I202" s="153">
        <v>7.4781892200000009</v>
      </c>
      <c r="J202" s="153">
        <v>11.19035203</v>
      </c>
      <c r="K202" s="153"/>
      <c r="L202" s="153">
        <v>0</v>
      </c>
      <c r="M202" s="153">
        <v>9.9052739399999989</v>
      </c>
      <c r="N202" s="153">
        <v>9.9052739399999989</v>
      </c>
      <c r="O202" s="153"/>
      <c r="P202" s="153">
        <v>61.966914087074827</v>
      </c>
      <c r="Q202" s="153">
        <v>71.872188027074827</v>
      </c>
      <c r="R202" s="189">
        <f t="shared" si="8"/>
        <v>935.06435345104614</v>
      </c>
    </row>
    <row r="203" spans="1:18" ht="16.5" x14ac:dyDescent="0.3">
      <c r="A203" s="152">
        <v>215</v>
      </c>
      <c r="B203" s="170" t="s">
        <v>832</v>
      </c>
      <c r="C203" s="168">
        <v>29.600598269999999</v>
      </c>
      <c r="D203" s="168">
        <f>VLOOKUP(A203,parciales[],3,0)</f>
        <v>23.428300834514065</v>
      </c>
      <c r="E203" s="168">
        <f t="shared" si="9"/>
        <v>6.1722974354859339</v>
      </c>
      <c r="F203" s="153">
        <v>3.5357507400000019</v>
      </c>
      <c r="G203" s="153">
        <f>VLOOKUP(A203,parciales[],4,0)</f>
        <v>3.5357507400000001</v>
      </c>
      <c r="H203" s="153">
        <f t="shared" si="10"/>
        <v>0</v>
      </c>
      <c r="I203" s="153">
        <v>3.0738828999999996</v>
      </c>
      <c r="J203" s="153">
        <v>6.609633640000002</v>
      </c>
      <c r="K203" s="153"/>
      <c r="L203" s="153">
        <v>0</v>
      </c>
      <c r="M203" s="153">
        <v>3.0383569999999995</v>
      </c>
      <c r="N203" s="153">
        <v>3.0383569999999995</v>
      </c>
      <c r="O203" s="153"/>
      <c r="P203" s="153">
        <v>19.952607629999996</v>
      </c>
      <c r="Q203" s="153">
        <v>22.990964629999993</v>
      </c>
      <c r="R203" s="189">
        <f t="shared" si="8"/>
        <v>299.11474893276289</v>
      </c>
    </row>
    <row r="204" spans="1:18" ht="16.5" x14ac:dyDescent="0.3">
      <c r="A204" s="152">
        <v>222</v>
      </c>
      <c r="B204" s="170" t="s">
        <v>833</v>
      </c>
      <c r="C204" s="168">
        <v>871.17890155999999</v>
      </c>
      <c r="D204" s="168">
        <f>VLOOKUP(A204,parciales[],3,0)</f>
        <v>369.90440778999999</v>
      </c>
      <c r="E204" s="168">
        <f t="shared" si="9"/>
        <v>501.27449376999999</v>
      </c>
      <c r="F204" s="153">
        <v>0</v>
      </c>
      <c r="G204" s="153">
        <f>VLOOKUP(A204,parciales[],4,0)</f>
        <v>0</v>
      </c>
      <c r="H204" s="153">
        <f t="shared" si="10"/>
        <v>0</v>
      </c>
      <c r="I204" s="153">
        <v>37.690765979999995</v>
      </c>
      <c r="J204" s="153">
        <v>37.690765979999995</v>
      </c>
      <c r="K204" s="153"/>
      <c r="L204" s="153">
        <v>0</v>
      </c>
      <c r="M204" s="153">
        <v>60.220650040000002</v>
      </c>
      <c r="N204" s="153">
        <v>60.220650040000002</v>
      </c>
      <c r="O204" s="153"/>
      <c r="P204" s="153">
        <v>773.26748553999994</v>
      </c>
      <c r="Q204" s="153">
        <v>833.48813557999995</v>
      </c>
      <c r="R204" s="189">
        <f t="shared" si="8"/>
        <v>10843.763992709357</v>
      </c>
    </row>
    <row r="205" spans="1:18" ht="16.5" x14ac:dyDescent="0.3">
      <c r="A205" s="152">
        <v>231</v>
      </c>
      <c r="B205" s="170" t="s">
        <v>834</v>
      </c>
      <c r="C205" s="168">
        <v>6.4189818399999998</v>
      </c>
      <c r="D205" s="168">
        <f>VLOOKUP(A205,parciales[],3,0)</f>
        <v>6.5451580200000006</v>
      </c>
      <c r="E205" s="168">
        <f t="shared" si="9"/>
        <v>-0.12617618000000075</v>
      </c>
      <c r="F205" s="153">
        <v>0.67221726000000004</v>
      </c>
      <c r="G205" s="153">
        <f>VLOOKUP(A205,parciales[],4,0)</f>
        <v>0.67221726000000004</v>
      </c>
      <c r="H205" s="153">
        <f t="shared" si="10"/>
        <v>0</v>
      </c>
      <c r="I205" s="153">
        <v>0.90348651000000002</v>
      </c>
      <c r="J205" s="153">
        <v>1.5757037700000001</v>
      </c>
      <c r="K205" s="153"/>
      <c r="L205" s="153">
        <v>0</v>
      </c>
      <c r="M205" s="153">
        <v>0.62567048000000003</v>
      </c>
      <c r="N205" s="153">
        <v>0.62567048000000003</v>
      </c>
      <c r="O205" s="153"/>
      <c r="P205" s="153">
        <v>4.2176075900000001</v>
      </c>
      <c r="Q205" s="153">
        <v>4.8432780700000002</v>
      </c>
      <c r="R205" s="189">
        <f t="shared" si="8"/>
        <v>63.011532018506998</v>
      </c>
    </row>
    <row r="206" spans="1:18" ht="16.5" x14ac:dyDescent="0.3">
      <c r="A206" s="152">
        <v>242</v>
      </c>
      <c r="B206" s="170" t="s">
        <v>835</v>
      </c>
      <c r="C206" s="168">
        <v>14.41661682</v>
      </c>
      <c r="D206" s="168">
        <f>VLOOKUP(A206,parciales[],3,0)</f>
        <v>14.41661682</v>
      </c>
      <c r="E206" s="168">
        <f t="shared" si="9"/>
        <v>0</v>
      </c>
      <c r="F206" s="153">
        <v>0</v>
      </c>
      <c r="G206" s="153">
        <f>VLOOKUP(A206,parciales[],4,0)</f>
        <v>0</v>
      </c>
      <c r="H206" s="153">
        <f t="shared" si="10"/>
        <v>0</v>
      </c>
      <c r="I206" s="153">
        <v>1.36879459</v>
      </c>
      <c r="J206" s="153">
        <v>1.36879459</v>
      </c>
      <c r="K206" s="153"/>
      <c r="L206" s="153">
        <v>0</v>
      </c>
      <c r="M206" s="153">
        <v>2.1749238299999996</v>
      </c>
      <c r="N206" s="153">
        <v>2.1749238299999996</v>
      </c>
      <c r="O206" s="153"/>
      <c r="P206" s="153">
        <v>10.8728984</v>
      </c>
      <c r="Q206" s="153">
        <v>13.04782223</v>
      </c>
      <c r="R206" s="189">
        <f t="shared" si="8"/>
        <v>169.75347199452298</v>
      </c>
    </row>
    <row r="207" spans="1:18" ht="16.5" x14ac:dyDescent="0.3">
      <c r="A207" s="152">
        <v>243</v>
      </c>
      <c r="B207" s="170" t="s">
        <v>836</v>
      </c>
      <c r="C207" s="168">
        <v>5.2216287786490598</v>
      </c>
      <c r="D207" s="168">
        <f>VLOOKUP(A207,parciales[],3,0)</f>
        <v>5.2216287786490598</v>
      </c>
      <c r="E207" s="168">
        <f t="shared" si="9"/>
        <v>0</v>
      </c>
      <c r="F207" s="153">
        <v>0</v>
      </c>
      <c r="G207" s="153">
        <f>VLOOKUP(A207,parciales[],4,0)</f>
        <v>0</v>
      </c>
      <c r="H207" s="153">
        <f t="shared" si="10"/>
        <v>0</v>
      </c>
      <c r="I207" s="153">
        <v>0.49648257999999995</v>
      </c>
      <c r="J207" s="153">
        <v>0.49648257999999995</v>
      </c>
      <c r="K207" s="153"/>
      <c r="L207" s="153">
        <v>0</v>
      </c>
      <c r="M207" s="153">
        <v>0.78887790000000002</v>
      </c>
      <c r="N207" s="153">
        <v>0.78887790000000002</v>
      </c>
      <c r="O207" s="153"/>
      <c r="P207" s="153">
        <v>3.9362682986490594</v>
      </c>
      <c r="Q207" s="153">
        <v>4.7251461986490595</v>
      </c>
      <c r="R207" s="189">
        <f t="shared" si="8"/>
        <v>61.474624559044123</v>
      </c>
    </row>
    <row r="208" spans="1:18" ht="16.5" x14ac:dyDescent="0.3">
      <c r="A208" s="152">
        <v>244</v>
      </c>
      <c r="B208" s="170" t="s">
        <v>837</v>
      </c>
      <c r="C208" s="168">
        <v>24.82289608</v>
      </c>
      <c r="D208" s="168">
        <f>VLOOKUP(A208,parciales[],3,0)</f>
        <v>26.024188590000001</v>
      </c>
      <c r="E208" s="168">
        <f t="shared" si="9"/>
        <v>-1.2012925100000018</v>
      </c>
      <c r="F208" s="153">
        <v>2.6728015899999997</v>
      </c>
      <c r="G208" s="153">
        <f>VLOOKUP(A208,parciales[],4,0)</f>
        <v>2.6728015899999997</v>
      </c>
      <c r="H208" s="153">
        <f t="shared" si="10"/>
        <v>0</v>
      </c>
      <c r="I208" s="153">
        <v>2.3484873099999994</v>
      </c>
      <c r="J208" s="153">
        <v>5.0212888999999992</v>
      </c>
      <c r="K208" s="153"/>
      <c r="L208" s="153">
        <v>0</v>
      </c>
      <c r="M208" s="153">
        <v>2.4877270200000003</v>
      </c>
      <c r="N208" s="153">
        <v>2.4877270200000003</v>
      </c>
      <c r="O208" s="153"/>
      <c r="P208" s="153">
        <v>17.31388016</v>
      </c>
      <c r="Q208" s="153">
        <v>19.801607180000001</v>
      </c>
      <c r="R208" s="189">
        <f t="shared" si="8"/>
        <v>257.62088957251802</v>
      </c>
    </row>
    <row r="209" spans="1:18" ht="16.5" x14ac:dyDescent="0.3">
      <c r="A209" s="152">
        <v>245</v>
      </c>
      <c r="B209" s="170" t="s">
        <v>838</v>
      </c>
      <c r="C209" s="168">
        <v>19.074796820000003</v>
      </c>
      <c r="D209" s="168">
        <f>VLOOKUP(A209,parciales[],3,0)</f>
        <v>13.6</v>
      </c>
      <c r="E209" s="168">
        <f t="shared" si="9"/>
        <v>5.4747968200000034</v>
      </c>
      <c r="F209" s="153">
        <v>0</v>
      </c>
      <c r="G209" s="153">
        <f>VLOOKUP(A209,parciales[],4,0)</f>
        <v>0</v>
      </c>
      <c r="H209" s="153">
        <f t="shared" si="10"/>
        <v>0</v>
      </c>
      <c r="I209" s="153">
        <v>1.4809235000000001</v>
      </c>
      <c r="J209" s="153">
        <v>1.4809235000000001</v>
      </c>
      <c r="K209" s="153"/>
      <c r="L209" s="153">
        <v>0</v>
      </c>
      <c r="M209" s="153">
        <v>2.47527242</v>
      </c>
      <c r="N209" s="153">
        <v>2.47527242</v>
      </c>
      <c r="O209" s="153"/>
      <c r="P209" s="153">
        <v>15.118600900000004</v>
      </c>
      <c r="Q209" s="153">
        <v>17.593873320000004</v>
      </c>
      <c r="R209" s="189">
        <f t="shared" ref="R209" si="11">Q209*13.0101</f>
        <v>228.89805128053203</v>
      </c>
    </row>
    <row r="210" spans="1:18" ht="15.75" thickBot="1" x14ac:dyDescent="0.3">
      <c r="B210" s="175"/>
      <c r="C210" s="175"/>
      <c r="D210" s="175"/>
      <c r="E210" s="175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7"/>
    </row>
    <row r="211" spans="1:18" ht="15" customHeight="1" x14ac:dyDescent="0.25">
      <c r="B211" s="242" t="s">
        <v>839</v>
      </c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</row>
    <row r="212" spans="1:18" x14ac:dyDescent="0.25">
      <c r="B212" s="243" t="s">
        <v>840</v>
      </c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</row>
    <row r="213" spans="1:18" x14ac:dyDescent="0.25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1:18" x14ac:dyDescent="0.25">
      <c r="B214" s="154"/>
      <c r="C214" s="169"/>
      <c r="D214" s="169"/>
      <c r="E214" s="169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</row>
    <row r="215" spans="1:18" x14ac:dyDescent="0.25">
      <c r="B215" s="154"/>
      <c r="C215" s="169"/>
      <c r="D215" s="169"/>
      <c r="E215" s="169"/>
      <c r="F215" s="154"/>
      <c r="G215" s="154"/>
      <c r="H215" s="154"/>
      <c r="I215" s="154"/>
    </row>
    <row r="216" spans="1:18" x14ac:dyDescent="0.25">
      <c r="B216" s="154"/>
      <c r="C216" s="169"/>
      <c r="D216" s="169"/>
      <c r="E216" s="169"/>
      <c r="F216" s="154"/>
      <c r="G216" s="154"/>
      <c r="H216" s="154"/>
      <c r="I216" s="154"/>
    </row>
    <row r="217" spans="1:18" x14ac:dyDescent="0.25">
      <c r="B217" s="154"/>
      <c r="C217" s="169"/>
      <c r="D217" s="169"/>
      <c r="E217" s="169"/>
      <c r="F217" s="154"/>
      <c r="G217" s="154"/>
      <c r="H217" s="154"/>
      <c r="I217" s="154"/>
    </row>
    <row r="218" spans="1:18" x14ac:dyDescent="0.25">
      <c r="B218" s="154"/>
      <c r="C218" s="169"/>
      <c r="D218" s="169"/>
      <c r="E218" s="169"/>
      <c r="F218" s="154"/>
      <c r="G218" s="154"/>
      <c r="H218" s="154"/>
      <c r="I218" s="154"/>
    </row>
    <row r="219" spans="1:18" x14ac:dyDescent="0.25">
      <c r="B219" s="154"/>
      <c r="C219" s="169"/>
      <c r="D219" s="169"/>
      <c r="E219" s="169"/>
      <c r="F219" s="154"/>
      <c r="G219" s="154"/>
      <c r="H219" s="154"/>
      <c r="I219" s="154"/>
    </row>
    <row r="220" spans="1:18" x14ac:dyDescent="0.25">
      <c r="B220" s="154"/>
      <c r="C220" s="169"/>
      <c r="D220" s="169"/>
      <c r="E220" s="169"/>
      <c r="F220" s="154"/>
      <c r="G220" s="154"/>
      <c r="H220" s="154"/>
      <c r="I220" s="154"/>
    </row>
    <row r="221" spans="1:18" x14ac:dyDescent="0.25">
      <c r="B221" s="154"/>
      <c r="C221" s="169"/>
      <c r="D221" s="169"/>
      <c r="E221" s="169"/>
      <c r="F221" s="154"/>
      <c r="G221" s="154"/>
      <c r="H221" s="154"/>
      <c r="I221" s="154"/>
    </row>
    <row r="222" spans="1:18" x14ac:dyDescent="0.25">
      <c r="B222" s="154"/>
      <c r="C222" s="169"/>
      <c r="D222" s="169"/>
      <c r="E222" s="169"/>
      <c r="F222" s="154"/>
      <c r="G222" s="154"/>
      <c r="H222" s="154"/>
      <c r="I222" s="154"/>
    </row>
    <row r="223" spans="1:18" x14ac:dyDescent="0.25">
      <c r="B223" s="154"/>
      <c r="C223" s="169"/>
      <c r="D223" s="169"/>
      <c r="E223" s="169"/>
      <c r="F223" s="154"/>
      <c r="G223" s="154"/>
      <c r="H223" s="154"/>
      <c r="I223" s="154"/>
    </row>
    <row r="224" spans="1:18" x14ac:dyDescent="0.25">
      <c r="B224" s="154"/>
      <c r="C224" s="169"/>
      <c r="D224" s="169"/>
      <c r="E224" s="169"/>
      <c r="F224" s="154"/>
      <c r="G224" s="154"/>
      <c r="H224" s="154"/>
      <c r="I224" s="154"/>
    </row>
    <row r="225" spans="2:9" x14ac:dyDescent="0.25">
      <c r="B225" s="154"/>
      <c r="C225" s="169"/>
      <c r="D225" s="169"/>
      <c r="E225" s="169"/>
      <c r="F225" s="154"/>
      <c r="G225" s="154"/>
      <c r="H225" s="154"/>
      <c r="I225" s="154"/>
    </row>
    <row r="226" spans="2:9" x14ac:dyDescent="0.25">
      <c r="B226" s="154"/>
      <c r="C226" s="169"/>
      <c r="D226" s="169"/>
      <c r="E226" s="169"/>
      <c r="F226" s="154"/>
      <c r="G226" s="154"/>
      <c r="H226" s="154"/>
      <c r="I226" s="154"/>
    </row>
    <row r="227" spans="2:9" x14ac:dyDescent="0.25">
      <c r="B227" s="154"/>
      <c r="C227" s="169"/>
      <c r="D227" s="169"/>
      <c r="E227" s="169"/>
      <c r="F227" s="154"/>
      <c r="G227" s="154"/>
      <c r="H227" s="154"/>
      <c r="I227" s="154"/>
    </row>
    <row r="228" spans="2:9" x14ac:dyDescent="0.25">
      <c r="B228" s="154"/>
      <c r="C228" s="169"/>
      <c r="D228" s="169"/>
      <c r="E228" s="169"/>
      <c r="F228" s="154"/>
      <c r="G228" s="154"/>
      <c r="H228" s="154"/>
      <c r="I228" s="154"/>
    </row>
    <row r="229" spans="2:9" x14ac:dyDescent="0.25">
      <c r="B229" s="154"/>
      <c r="C229" s="169"/>
      <c r="D229" s="169"/>
      <c r="E229" s="169"/>
      <c r="F229" s="154"/>
      <c r="G229" s="154"/>
      <c r="H229" s="154"/>
      <c r="I229" s="154"/>
    </row>
    <row r="230" spans="2:9" x14ac:dyDescent="0.25">
      <c r="B230" s="154"/>
      <c r="C230" s="169"/>
      <c r="D230" s="169"/>
      <c r="E230" s="169"/>
      <c r="F230" s="154"/>
      <c r="G230" s="154"/>
      <c r="H230" s="154"/>
      <c r="I230" s="154"/>
    </row>
    <row r="231" spans="2:9" x14ac:dyDescent="0.25">
      <c r="B231" s="154"/>
      <c r="C231" s="169"/>
      <c r="D231" s="169"/>
      <c r="E231" s="169"/>
      <c r="F231" s="154"/>
      <c r="G231" s="154"/>
      <c r="H231" s="154"/>
      <c r="I231" s="154"/>
    </row>
    <row r="232" spans="2:9" x14ac:dyDescent="0.25">
      <c r="B232" s="154"/>
      <c r="C232" s="169"/>
      <c r="D232" s="169"/>
      <c r="E232" s="169"/>
      <c r="F232" s="154"/>
      <c r="G232" s="154"/>
      <c r="H232" s="154"/>
      <c r="I232" s="154"/>
    </row>
    <row r="233" spans="2:9" x14ac:dyDescent="0.25">
      <c r="B233" s="154"/>
      <c r="C233" s="169"/>
      <c r="D233" s="169"/>
      <c r="E233" s="169"/>
      <c r="F233" s="154"/>
      <c r="G233" s="154"/>
      <c r="H233" s="154"/>
      <c r="I233" s="154"/>
    </row>
    <row r="234" spans="2:9" x14ac:dyDescent="0.25">
      <c r="B234" s="154"/>
      <c r="C234" s="169"/>
      <c r="D234" s="169"/>
      <c r="E234" s="169"/>
      <c r="F234" s="154"/>
      <c r="G234" s="154"/>
      <c r="H234" s="154"/>
      <c r="I234" s="154"/>
    </row>
    <row r="235" spans="2:9" x14ac:dyDescent="0.25">
      <c r="B235" s="154"/>
      <c r="C235" s="169"/>
      <c r="D235" s="169"/>
      <c r="E235" s="169"/>
      <c r="F235" s="154"/>
      <c r="G235" s="154"/>
      <c r="H235" s="154"/>
      <c r="I235" s="154"/>
    </row>
    <row r="236" spans="2:9" x14ac:dyDescent="0.25">
      <c r="B236" s="154"/>
      <c r="C236" s="169"/>
      <c r="D236" s="169"/>
      <c r="E236" s="169"/>
      <c r="F236" s="154"/>
      <c r="G236" s="154"/>
      <c r="H236" s="154"/>
      <c r="I236" s="154"/>
    </row>
    <row r="237" spans="2:9" x14ac:dyDescent="0.25">
      <c r="B237" s="154"/>
      <c r="C237" s="169"/>
      <c r="D237" s="169"/>
      <c r="E237" s="169"/>
      <c r="F237" s="154"/>
      <c r="G237" s="154"/>
      <c r="H237" s="154"/>
      <c r="I237" s="154"/>
    </row>
    <row r="238" spans="2:9" x14ac:dyDescent="0.25">
      <c r="B238" s="154"/>
      <c r="C238" s="169"/>
      <c r="D238" s="169"/>
      <c r="E238" s="169"/>
      <c r="F238" s="154"/>
      <c r="G238" s="154"/>
      <c r="H238" s="154"/>
      <c r="I238" s="154"/>
    </row>
    <row r="239" spans="2:9" x14ac:dyDescent="0.25">
      <c r="B239" s="154"/>
      <c r="C239" s="169"/>
      <c r="D239" s="169"/>
      <c r="E239" s="169"/>
      <c r="F239" s="154"/>
      <c r="G239" s="154"/>
      <c r="H239" s="154"/>
      <c r="I239" s="154"/>
    </row>
    <row r="240" spans="2:9" x14ac:dyDescent="0.25">
      <c r="B240" s="154"/>
      <c r="C240" s="169"/>
      <c r="D240" s="169"/>
      <c r="E240" s="169"/>
      <c r="F240" s="154"/>
      <c r="G240" s="154"/>
      <c r="H240" s="154"/>
      <c r="I240" s="154"/>
    </row>
    <row r="241" spans="2:9" x14ac:dyDescent="0.25">
      <c r="B241" s="154"/>
      <c r="C241" s="169"/>
      <c r="D241" s="169"/>
      <c r="E241" s="169"/>
      <c r="F241" s="154"/>
      <c r="G241" s="154"/>
      <c r="H241" s="154"/>
      <c r="I241" s="154"/>
    </row>
    <row r="242" spans="2:9" x14ac:dyDescent="0.25">
      <c r="B242" s="154"/>
      <c r="C242" s="169"/>
      <c r="D242" s="169"/>
      <c r="E242" s="169"/>
      <c r="F242" s="154"/>
      <c r="G242" s="154"/>
      <c r="H242" s="154"/>
      <c r="I242" s="154"/>
    </row>
    <row r="243" spans="2:9" x14ac:dyDescent="0.25">
      <c r="B243" s="154"/>
      <c r="C243" s="169"/>
      <c r="D243" s="169"/>
      <c r="E243" s="169"/>
      <c r="F243" s="154"/>
      <c r="G243" s="154"/>
      <c r="H243" s="154"/>
      <c r="I243" s="154"/>
    </row>
    <row r="244" spans="2:9" x14ac:dyDescent="0.25">
      <c r="B244" s="154"/>
      <c r="C244" s="169"/>
      <c r="D244" s="169"/>
      <c r="E244" s="169"/>
      <c r="F244" s="154"/>
      <c r="G244" s="154"/>
      <c r="H244" s="154"/>
      <c r="I244" s="154"/>
    </row>
    <row r="245" spans="2:9" x14ac:dyDescent="0.25">
      <c r="B245" s="154"/>
      <c r="C245" s="169"/>
      <c r="D245" s="169"/>
      <c r="E245" s="169"/>
      <c r="F245" s="154"/>
      <c r="G245" s="154"/>
      <c r="H245" s="154"/>
      <c r="I245" s="154"/>
    </row>
    <row r="246" spans="2:9" x14ac:dyDescent="0.25">
      <c r="B246" s="154"/>
      <c r="C246" s="169"/>
      <c r="D246" s="169"/>
      <c r="E246" s="169"/>
      <c r="F246" s="154"/>
      <c r="G246" s="154"/>
      <c r="H246" s="154"/>
      <c r="I246" s="154"/>
    </row>
    <row r="247" spans="2:9" x14ac:dyDescent="0.25">
      <c r="B247" s="154"/>
      <c r="C247" s="169"/>
      <c r="D247" s="169"/>
      <c r="E247" s="169"/>
      <c r="F247" s="154"/>
      <c r="G247" s="154"/>
      <c r="H247" s="154"/>
      <c r="I247" s="154"/>
    </row>
    <row r="248" spans="2:9" x14ac:dyDescent="0.25">
      <c r="B248" s="154"/>
      <c r="C248" s="169"/>
      <c r="D248" s="169"/>
      <c r="E248" s="169"/>
      <c r="F248" s="154"/>
      <c r="G248" s="154"/>
      <c r="H248" s="154"/>
      <c r="I248" s="154"/>
    </row>
    <row r="249" spans="2:9" x14ac:dyDescent="0.25">
      <c r="B249" s="154"/>
      <c r="C249" s="169"/>
      <c r="D249" s="169"/>
      <c r="E249" s="169"/>
      <c r="F249" s="154"/>
      <c r="G249" s="154"/>
      <c r="H249" s="154"/>
      <c r="I249" s="154"/>
    </row>
    <row r="250" spans="2:9" x14ac:dyDescent="0.25">
      <c r="B250" s="154"/>
      <c r="C250" s="169"/>
      <c r="D250" s="169"/>
      <c r="E250" s="169"/>
      <c r="F250" s="154"/>
      <c r="G250" s="154"/>
      <c r="H250" s="154"/>
      <c r="I250" s="154"/>
    </row>
    <row r="251" spans="2:9" x14ac:dyDescent="0.25">
      <c r="B251" s="154"/>
      <c r="C251" s="169"/>
      <c r="D251" s="169"/>
      <c r="E251" s="169"/>
      <c r="F251" s="154"/>
      <c r="G251" s="154"/>
      <c r="H251" s="154"/>
      <c r="I251" s="154"/>
    </row>
    <row r="252" spans="2:9" x14ac:dyDescent="0.25">
      <c r="B252" s="154"/>
      <c r="C252" s="169"/>
      <c r="D252" s="169"/>
      <c r="E252" s="169"/>
      <c r="F252" s="154"/>
      <c r="G252" s="154"/>
      <c r="H252" s="154"/>
      <c r="I252" s="154"/>
    </row>
    <row r="253" spans="2:9" x14ac:dyDescent="0.25">
      <c r="B253" s="154"/>
      <c r="C253" s="169"/>
      <c r="D253" s="169"/>
      <c r="E253" s="169"/>
      <c r="F253" s="154"/>
      <c r="G253" s="154"/>
      <c r="H253" s="154"/>
      <c r="I253" s="154"/>
    </row>
    <row r="254" spans="2:9" x14ac:dyDescent="0.25">
      <c r="B254" s="154"/>
      <c r="C254" s="169"/>
      <c r="D254" s="169"/>
      <c r="E254" s="169"/>
      <c r="F254" s="154"/>
      <c r="G254" s="154"/>
      <c r="H254" s="154"/>
      <c r="I254" s="154"/>
    </row>
    <row r="255" spans="2:9" x14ac:dyDescent="0.25">
      <c r="B255" s="154"/>
      <c r="C255" s="169"/>
      <c r="D255" s="169"/>
      <c r="E255" s="169"/>
      <c r="F255" s="154"/>
      <c r="G255" s="154"/>
      <c r="H255" s="154"/>
      <c r="I255" s="154"/>
    </row>
    <row r="256" spans="2:9" x14ac:dyDescent="0.25">
      <c r="B256" s="154"/>
      <c r="C256" s="169"/>
      <c r="D256" s="169"/>
      <c r="E256" s="169"/>
      <c r="F256" s="154"/>
      <c r="G256" s="154"/>
      <c r="H256" s="154"/>
      <c r="I256" s="154"/>
    </row>
    <row r="257" spans="2:9" x14ac:dyDescent="0.25">
      <c r="B257" s="154"/>
      <c r="C257" s="169"/>
      <c r="D257" s="169"/>
      <c r="E257" s="169"/>
      <c r="F257" s="154"/>
      <c r="G257" s="154"/>
      <c r="H257" s="154"/>
      <c r="I257" s="154"/>
    </row>
    <row r="258" spans="2:9" x14ac:dyDescent="0.25">
      <c r="B258" s="154"/>
      <c r="C258" s="169"/>
      <c r="D258" s="169"/>
      <c r="E258" s="169"/>
      <c r="F258" s="154"/>
      <c r="G258" s="154"/>
      <c r="H258" s="154"/>
      <c r="I258" s="154"/>
    </row>
    <row r="259" spans="2:9" x14ac:dyDescent="0.25">
      <c r="B259" s="154"/>
      <c r="C259" s="169"/>
      <c r="D259" s="169"/>
      <c r="E259" s="169"/>
      <c r="F259" s="154"/>
      <c r="G259" s="154"/>
      <c r="H259" s="154"/>
      <c r="I259" s="154"/>
    </row>
    <row r="260" spans="2:9" x14ac:dyDescent="0.25">
      <c r="B260" s="154"/>
      <c r="C260" s="169"/>
      <c r="D260" s="169"/>
      <c r="E260" s="169"/>
      <c r="F260" s="154"/>
      <c r="G260" s="154"/>
      <c r="H260" s="154"/>
      <c r="I260" s="154"/>
    </row>
    <row r="261" spans="2:9" x14ac:dyDescent="0.25">
      <c r="B261" s="154"/>
      <c r="C261" s="169"/>
      <c r="D261" s="169"/>
      <c r="E261" s="169"/>
      <c r="F261" s="154"/>
      <c r="G261" s="154"/>
      <c r="H261" s="154"/>
      <c r="I261" s="154"/>
    </row>
    <row r="262" spans="2:9" x14ac:dyDescent="0.25">
      <c r="B262" s="154"/>
      <c r="C262" s="169"/>
      <c r="D262" s="169"/>
      <c r="E262" s="169"/>
      <c r="F262" s="154"/>
      <c r="G262" s="154"/>
      <c r="H262" s="154"/>
      <c r="I262" s="154"/>
    </row>
    <row r="263" spans="2:9" x14ac:dyDescent="0.25">
      <c r="B263" s="154"/>
      <c r="C263" s="169"/>
      <c r="D263" s="169"/>
      <c r="E263" s="169"/>
      <c r="F263" s="154"/>
      <c r="G263" s="154"/>
      <c r="H263" s="154"/>
      <c r="I263" s="154"/>
    </row>
    <row r="264" spans="2:9" x14ac:dyDescent="0.25">
      <c r="B264" s="154"/>
      <c r="C264" s="169"/>
      <c r="D264" s="169"/>
      <c r="E264" s="169"/>
      <c r="F264" s="154"/>
      <c r="G264" s="154"/>
      <c r="H264" s="154"/>
      <c r="I264" s="154"/>
    </row>
    <row r="265" spans="2:9" x14ac:dyDescent="0.25">
      <c r="B265" s="154"/>
      <c r="C265" s="169"/>
      <c r="D265" s="169"/>
      <c r="E265" s="169"/>
      <c r="F265" s="154"/>
      <c r="G265" s="154"/>
      <c r="H265" s="154"/>
      <c r="I265" s="154"/>
    </row>
    <row r="266" spans="2:9" x14ac:dyDescent="0.25">
      <c r="B266" s="154"/>
      <c r="C266" s="169"/>
      <c r="D266" s="169"/>
      <c r="E266" s="169"/>
      <c r="F266" s="154"/>
      <c r="G266" s="154"/>
      <c r="H266" s="154"/>
      <c r="I266" s="154"/>
    </row>
    <row r="267" spans="2:9" x14ac:dyDescent="0.25">
      <c r="B267" s="154"/>
      <c r="C267" s="169"/>
      <c r="D267" s="169"/>
      <c r="E267" s="169"/>
      <c r="F267" s="154"/>
      <c r="G267" s="154"/>
      <c r="H267" s="154"/>
      <c r="I267" s="154"/>
    </row>
    <row r="268" spans="2:9" x14ac:dyDescent="0.25">
      <c r="B268" s="154"/>
      <c r="C268" s="169"/>
      <c r="D268" s="169"/>
      <c r="E268" s="169"/>
      <c r="F268" s="154"/>
      <c r="G268" s="154"/>
      <c r="H268" s="154"/>
      <c r="I268" s="154"/>
    </row>
    <row r="269" spans="2:9" x14ac:dyDescent="0.25">
      <c r="B269" s="154"/>
      <c r="C269" s="169"/>
      <c r="D269" s="169"/>
      <c r="E269" s="169"/>
      <c r="F269" s="154"/>
      <c r="G269" s="154"/>
      <c r="H269" s="154"/>
      <c r="I269" s="154"/>
    </row>
    <row r="270" spans="2:9" x14ac:dyDescent="0.25">
      <c r="B270" s="154"/>
      <c r="C270" s="169"/>
      <c r="D270" s="169"/>
      <c r="E270" s="169"/>
      <c r="F270" s="154"/>
      <c r="G270" s="154"/>
      <c r="H270" s="154"/>
      <c r="I270" s="154"/>
    </row>
    <row r="271" spans="2:9" x14ac:dyDescent="0.25">
      <c r="B271" s="154"/>
      <c r="C271" s="169"/>
      <c r="D271" s="169"/>
      <c r="E271" s="169"/>
      <c r="F271" s="154"/>
      <c r="G271" s="154"/>
      <c r="H271" s="154"/>
      <c r="I271" s="154"/>
    </row>
    <row r="272" spans="2:9" x14ac:dyDescent="0.25">
      <c r="B272" s="154"/>
      <c r="C272" s="169"/>
      <c r="D272" s="169"/>
      <c r="E272" s="169"/>
      <c r="F272" s="154"/>
      <c r="G272" s="154"/>
      <c r="H272" s="154"/>
      <c r="I272" s="154"/>
    </row>
    <row r="273" spans="2:9" x14ac:dyDescent="0.25">
      <c r="B273" s="154"/>
      <c r="C273" s="169"/>
      <c r="D273" s="169"/>
      <c r="E273" s="169"/>
      <c r="F273" s="154"/>
      <c r="G273" s="154"/>
      <c r="H273" s="154"/>
      <c r="I273" s="154"/>
    </row>
    <row r="274" spans="2:9" x14ac:dyDescent="0.25">
      <c r="B274" s="154"/>
      <c r="C274" s="169"/>
      <c r="D274" s="169"/>
      <c r="E274" s="169"/>
      <c r="F274" s="154"/>
      <c r="G274" s="154"/>
      <c r="H274" s="154"/>
      <c r="I274" s="154"/>
    </row>
    <row r="275" spans="2:9" x14ac:dyDescent="0.25">
      <c r="B275" s="154"/>
      <c r="C275" s="169"/>
      <c r="D275" s="169"/>
      <c r="E275" s="169"/>
      <c r="F275" s="154"/>
      <c r="G275" s="154"/>
      <c r="H275" s="154"/>
      <c r="I275" s="154"/>
    </row>
    <row r="276" spans="2:9" x14ac:dyDescent="0.25">
      <c r="B276" s="154"/>
      <c r="C276" s="169"/>
      <c r="D276" s="169"/>
      <c r="E276" s="169"/>
      <c r="F276" s="154"/>
      <c r="G276" s="154"/>
      <c r="H276" s="154"/>
      <c r="I276" s="154"/>
    </row>
    <row r="277" spans="2:9" x14ac:dyDescent="0.25">
      <c r="B277" s="154"/>
      <c r="C277" s="169"/>
      <c r="D277" s="169"/>
      <c r="E277" s="169"/>
      <c r="F277" s="154"/>
      <c r="G277" s="154"/>
      <c r="H277" s="154"/>
      <c r="I277" s="154"/>
    </row>
    <row r="278" spans="2:9" x14ac:dyDescent="0.25">
      <c r="B278" s="154"/>
      <c r="C278" s="169"/>
      <c r="D278" s="169"/>
      <c r="E278" s="169"/>
      <c r="F278" s="154"/>
      <c r="G278" s="154"/>
      <c r="H278" s="154"/>
      <c r="I278" s="154"/>
    </row>
    <row r="279" spans="2:9" x14ac:dyDescent="0.25">
      <c r="B279" s="154"/>
      <c r="C279" s="169"/>
      <c r="D279" s="169"/>
      <c r="E279" s="169"/>
      <c r="F279" s="154"/>
      <c r="G279" s="154"/>
      <c r="H279" s="154"/>
      <c r="I279" s="154"/>
    </row>
    <row r="280" spans="2:9" x14ac:dyDescent="0.25">
      <c r="B280" s="154"/>
      <c r="C280" s="169"/>
      <c r="D280" s="169"/>
      <c r="E280" s="169"/>
      <c r="F280" s="154"/>
      <c r="G280" s="154"/>
      <c r="H280" s="154"/>
      <c r="I280" s="154"/>
    </row>
    <row r="281" spans="2:9" x14ac:dyDescent="0.25">
      <c r="B281" s="154"/>
      <c r="C281" s="169"/>
      <c r="D281" s="169"/>
      <c r="E281" s="169"/>
      <c r="F281" s="154"/>
      <c r="G281" s="154"/>
      <c r="H281" s="154"/>
      <c r="I281" s="154"/>
    </row>
    <row r="282" spans="2:9" x14ac:dyDescent="0.25">
      <c r="B282" s="154"/>
      <c r="C282" s="169"/>
      <c r="D282" s="169"/>
      <c r="E282" s="169"/>
      <c r="F282" s="154"/>
      <c r="G282" s="154"/>
      <c r="H282" s="154"/>
      <c r="I282" s="154"/>
    </row>
    <row r="283" spans="2:9" x14ac:dyDescent="0.25">
      <c r="B283" s="154"/>
      <c r="C283" s="169"/>
      <c r="D283" s="169"/>
      <c r="E283" s="169"/>
      <c r="F283" s="154"/>
      <c r="G283" s="154"/>
      <c r="H283" s="154"/>
      <c r="I283" s="154"/>
    </row>
    <row r="284" spans="2:9" x14ac:dyDescent="0.25">
      <c r="B284" s="154"/>
      <c r="C284" s="169"/>
      <c r="D284" s="169"/>
      <c r="E284" s="169"/>
      <c r="F284" s="154"/>
      <c r="G284" s="154"/>
      <c r="H284" s="154"/>
      <c r="I284" s="154"/>
    </row>
    <row r="285" spans="2:9" x14ac:dyDescent="0.25">
      <c r="B285" s="154"/>
      <c r="C285" s="169"/>
      <c r="D285" s="169"/>
      <c r="E285" s="169"/>
      <c r="F285" s="154"/>
      <c r="G285" s="154"/>
      <c r="H285" s="154"/>
      <c r="I285" s="154"/>
    </row>
    <row r="286" spans="2:9" x14ac:dyDescent="0.25">
      <c r="B286" s="154"/>
      <c r="C286" s="169"/>
      <c r="D286" s="169"/>
      <c r="E286" s="169"/>
      <c r="F286" s="154"/>
      <c r="G286" s="154"/>
      <c r="H286" s="154"/>
      <c r="I286" s="154"/>
    </row>
    <row r="287" spans="2:9" x14ac:dyDescent="0.25">
      <c r="B287" s="154"/>
      <c r="C287" s="169"/>
      <c r="D287" s="169"/>
      <c r="E287" s="169"/>
      <c r="F287" s="154"/>
      <c r="G287" s="154"/>
      <c r="H287" s="154"/>
      <c r="I287" s="154"/>
    </row>
    <row r="288" spans="2:9" x14ac:dyDescent="0.25">
      <c r="B288" s="154"/>
      <c r="C288" s="169"/>
      <c r="D288" s="169"/>
      <c r="E288" s="169"/>
      <c r="F288" s="154"/>
      <c r="G288" s="154"/>
      <c r="H288" s="154"/>
      <c r="I288" s="154"/>
    </row>
    <row r="289" spans="2:9" x14ac:dyDescent="0.25">
      <c r="B289" s="154"/>
      <c r="C289" s="169"/>
      <c r="D289" s="169"/>
      <c r="E289" s="169"/>
      <c r="F289" s="154"/>
      <c r="G289" s="154"/>
      <c r="H289" s="154"/>
      <c r="I289" s="154"/>
    </row>
    <row r="290" spans="2:9" x14ac:dyDescent="0.25">
      <c r="B290" s="154"/>
      <c r="C290" s="169"/>
      <c r="D290" s="169"/>
      <c r="E290" s="169"/>
      <c r="F290" s="154"/>
      <c r="G290" s="154"/>
      <c r="H290" s="154"/>
      <c r="I290" s="154"/>
    </row>
    <row r="291" spans="2:9" x14ac:dyDescent="0.25">
      <c r="B291" s="154"/>
      <c r="C291" s="169"/>
      <c r="D291" s="169"/>
      <c r="E291" s="169"/>
      <c r="F291" s="154"/>
      <c r="G291" s="154"/>
      <c r="H291" s="154"/>
      <c r="I291" s="154"/>
    </row>
    <row r="292" spans="2:9" x14ac:dyDescent="0.25">
      <c r="B292" s="154"/>
      <c r="C292" s="169"/>
      <c r="D292" s="169"/>
      <c r="E292" s="169"/>
      <c r="F292" s="154"/>
      <c r="G292" s="154"/>
      <c r="H292" s="154"/>
      <c r="I292" s="154"/>
    </row>
    <row r="293" spans="2:9" x14ac:dyDescent="0.25">
      <c r="B293" s="154"/>
      <c r="C293" s="169"/>
      <c r="D293" s="169"/>
      <c r="E293" s="169"/>
      <c r="F293" s="154"/>
      <c r="G293" s="154"/>
      <c r="H293" s="154"/>
      <c r="I293" s="154"/>
    </row>
    <row r="294" spans="2:9" x14ac:dyDescent="0.25">
      <c r="B294" s="154"/>
      <c r="C294" s="169"/>
      <c r="D294" s="169"/>
      <c r="E294" s="169"/>
      <c r="F294" s="154"/>
      <c r="G294" s="154"/>
      <c r="H294" s="154"/>
      <c r="I294" s="154"/>
    </row>
    <row r="295" spans="2:9" x14ac:dyDescent="0.25">
      <c r="B295" s="154"/>
      <c r="C295" s="169"/>
      <c r="D295" s="169"/>
      <c r="E295" s="169"/>
      <c r="F295" s="154"/>
      <c r="G295" s="154"/>
      <c r="H295" s="154"/>
      <c r="I295" s="154"/>
    </row>
    <row r="296" spans="2:9" x14ac:dyDescent="0.25">
      <c r="B296" s="154"/>
      <c r="C296" s="169"/>
      <c r="D296" s="169"/>
      <c r="E296" s="169"/>
      <c r="F296" s="154"/>
      <c r="G296" s="154"/>
      <c r="H296" s="154"/>
      <c r="I296" s="154"/>
    </row>
    <row r="297" spans="2:9" x14ac:dyDescent="0.25">
      <c r="B297" s="154"/>
      <c r="C297" s="169"/>
      <c r="D297" s="169"/>
      <c r="E297" s="169"/>
      <c r="F297" s="154"/>
      <c r="G297" s="154"/>
      <c r="H297" s="154"/>
      <c r="I297" s="154"/>
    </row>
    <row r="298" spans="2:9" x14ac:dyDescent="0.25">
      <c r="B298" s="154"/>
      <c r="C298" s="169"/>
      <c r="D298" s="169"/>
      <c r="E298" s="169"/>
      <c r="F298" s="154"/>
      <c r="G298" s="154"/>
      <c r="H298" s="154"/>
      <c r="I298" s="154"/>
    </row>
    <row r="299" spans="2:9" x14ac:dyDescent="0.25">
      <c r="B299" s="154"/>
      <c r="C299" s="169"/>
      <c r="D299" s="169"/>
      <c r="E299" s="169"/>
      <c r="F299" s="154"/>
      <c r="G299" s="154"/>
      <c r="H299" s="154"/>
      <c r="I299" s="154"/>
    </row>
    <row r="300" spans="2:9" x14ac:dyDescent="0.25">
      <c r="B300" s="154"/>
      <c r="C300" s="169"/>
      <c r="D300" s="169"/>
      <c r="E300" s="169"/>
      <c r="F300" s="154"/>
      <c r="G300" s="154"/>
      <c r="H300" s="154"/>
      <c r="I300" s="154"/>
    </row>
    <row r="301" spans="2:9" x14ac:dyDescent="0.25">
      <c r="B301" s="154"/>
      <c r="C301" s="169"/>
      <c r="D301" s="169"/>
      <c r="E301" s="169"/>
      <c r="F301" s="154"/>
      <c r="G301" s="154"/>
      <c r="H301" s="154"/>
      <c r="I301" s="154"/>
    </row>
    <row r="302" spans="2:9" x14ac:dyDescent="0.25">
      <c r="B302" s="154"/>
      <c r="C302" s="169"/>
      <c r="D302" s="169"/>
      <c r="E302" s="169"/>
      <c r="F302" s="154"/>
      <c r="G302" s="154"/>
      <c r="H302" s="154"/>
      <c r="I302" s="154"/>
    </row>
    <row r="303" spans="2:9" x14ac:dyDescent="0.25">
      <c r="B303" s="154"/>
      <c r="C303" s="169"/>
      <c r="D303" s="169"/>
      <c r="E303" s="169"/>
      <c r="F303" s="154"/>
      <c r="G303" s="154"/>
      <c r="H303" s="154"/>
      <c r="I303" s="154"/>
    </row>
    <row r="304" spans="2:9" x14ac:dyDescent="0.25">
      <c r="B304" s="154"/>
      <c r="C304" s="169"/>
      <c r="D304" s="169"/>
      <c r="E304" s="169"/>
      <c r="F304" s="154"/>
      <c r="G304" s="154"/>
      <c r="H304" s="154"/>
      <c r="I304" s="154"/>
    </row>
    <row r="305" spans="2:9" x14ac:dyDescent="0.25">
      <c r="B305" s="154"/>
      <c r="C305" s="169"/>
      <c r="D305" s="169"/>
      <c r="E305" s="169"/>
      <c r="F305" s="154"/>
      <c r="G305" s="154"/>
      <c r="H305" s="154"/>
      <c r="I305" s="154"/>
    </row>
    <row r="306" spans="2:9" x14ac:dyDescent="0.25">
      <c r="B306" s="154"/>
      <c r="C306" s="169"/>
      <c r="D306" s="169"/>
      <c r="E306" s="169"/>
      <c r="F306" s="154"/>
      <c r="G306" s="154"/>
      <c r="H306" s="154"/>
      <c r="I306" s="154"/>
    </row>
    <row r="307" spans="2:9" x14ac:dyDescent="0.25">
      <c r="B307" s="154"/>
      <c r="C307" s="169"/>
      <c r="D307" s="169"/>
      <c r="E307" s="169"/>
      <c r="F307" s="154"/>
      <c r="G307" s="154"/>
      <c r="H307" s="154"/>
      <c r="I307" s="154"/>
    </row>
    <row r="308" spans="2:9" x14ac:dyDescent="0.25">
      <c r="B308" s="154"/>
      <c r="C308" s="169"/>
      <c r="D308" s="169"/>
      <c r="E308" s="169"/>
      <c r="F308" s="154"/>
      <c r="G308" s="154"/>
      <c r="H308" s="154"/>
      <c r="I308" s="154"/>
    </row>
    <row r="309" spans="2:9" x14ac:dyDescent="0.25">
      <c r="B309" s="154"/>
      <c r="C309" s="169"/>
      <c r="D309" s="169"/>
      <c r="E309" s="169"/>
      <c r="F309" s="154"/>
      <c r="G309" s="154"/>
      <c r="H309" s="154"/>
      <c r="I309" s="154"/>
    </row>
    <row r="310" spans="2:9" x14ac:dyDescent="0.25">
      <c r="B310" s="154"/>
      <c r="C310" s="169"/>
      <c r="D310" s="169"/>
      <c r="E310" s="169"/>
      <c r="F310" s="154"/>
      <c r="G310" s="154"/>
      <c r="H310" s="154"/>
      <c r="I310" s="154"/>
    </row>
    <row r="311" spans="2:9" x14ac:dyDescent="0.25">
      <c r="B311" s="154"/>
      <c r="C311" s="169"/>
      <c r="D311" s="169"/>
      <c r="E311" s="169"/>
      <c r="F311" s="154"/>
      <c r="G311" s="154"/>
      <c r="H311" s="154"/>
      <c r="I311" s="154"/>
    </row>
    <row r="312" spans="2:9" x14ac:dyDescent="0.25">
      <c r="B312" s="154"/>
      <c r="C312" s="169"/>
      <c r="D312" s="169"/>
      <c r="E312" s="169"/>
      <c r="F312" s="154"/>
      <c r="G312" s="154"/>
      <c r="H312" s="154"/>
      <c r="I312" s="154"/>
    </row>
    <row r="313" spans="2:9" x14ac:dyDescent="0.25">
      <c r="B313" s="154"/>
      <c r="C313" s="169"/>
      <c r="D313" s="169"/>
      <c r="E313" s="169"/>
      <c r="F313" s="154"/>
      <c r="G313" s="154"/>
      <c r="H313" s="154"/>
      <c r="I313" s="154"/>
    </row>
    <row r="314" spans="2:9" x14ac:dyDescent="0.25">
      <c r="B314" s="154"/>
      <c r="C314" s="169"/>
      <c r="D314" s="169"/>
      <c r="E314" s="169"/>
      <c r="F314" s="154"/>
      <c r="G314" s="154"/>
      <c r="H314" s="154"/>
      <c r="I314" s="154"/>
    </row>
    <row r="315" spans="2:9" x14ac:dyDescent="0.25">
      <c r="B315" s="154"/>
      <c r="C315" s="169"/>
      <c r="D315" s="169"/>
      <c r="E315" s="169"/>
      <c r="F315" s="154"/>
      <c r="G315" s="154"/>
      <c r="H315" s="154"/>
      <c r="I315" s="154"/>
    </row>
    <row r="316" spans="2:9" x14ac:dyDescent="0.25">
      <c r="B316" s="154"/>
      <c r="C316" s="169"/>
      <c r="D316" s="169"/>
      <c r="E316" s="169"/>
      <c r="F316" s="154"/>
      <c r="G316" s="154"/>
      <c r="H316" s="154"/>
      <c r="I316" s="154"/>
    </row>
    <row r="317" spans="2:9" x14ac:dyDescent="0.25">
      <c r="B317" s="154"/>
      <c r="C317" s="169"/>
      <c r="D317" s="169"/>
      <c r="E317" s="169"/>
      <c r="F317" s="154"/>
      <c r="G317" s="154"/>
      <c r="H317" s="154"/>
      <c r="I317" s="154"/>
    </row>
    <row r="318" spans="2:9" x14ac:dyDescent="0.25">
      <c r="B318" s="154"/>
      <c r="C318" s="169"/>
      <c r="D318" s="169"/>
      <c r="E318" s="169"/>
      <c r="F318" s="154"/>
      <c r="G318" s="154"/>
      <c r="H318" s="154"/>
      <c r="I318" s="154"/>
    </row>
    <row r="319" spans="2:9" x14ac:dyDescent="0.25">
      <c r="B319" s="154"/>
      <c r="C319" s="169"/>
      <c r="D319" s="169"/>
      <c r="E319" s="169"/>
      <c r="F319" s="154"/>
      <c r="G319" s="154"/>
      <c r="H319" s="154"/>
      <c r="I319" s="154"/>
    </row>
    <row r="320" spans="2:9" x14ac:dyDescent="0.25">
      <c r="B320" s="154"/>
      <c r="C320" s="169"/>
      <c r="D320" s="169"/>
      <c r="E320" s="169"/>
      <c r="F320" s="154"/>
      <c r="G320" s="154"/>
      <c r="H320" s="154"/>
      <c r="I320" s="154"/>
    </row>
    <row r="321" spans="2:9" x14ac:dyDescent="0.25">
      <c r="B321" s="154"/>
      <c r="C321" s="169"/>
      <c r="D321" s="169"/>
      <c r="E321" s="169"/>
      <c r="F321" s="154"/>
      <c r="G321" s="154"/>
      <c r="H321" s="154"/>
      <c r="I321" s="154"/>
    </row>
    <row r="322" spans="2:9" x14ac:dyDescent="0.25">
      <c r="B322" s="154"/>
      <c r="C322" s="169"/>
      <c r="D322" s="169"/>
      <c r="E322" s="169"/>
      <c r="F322" s="154"/>
      <c r="G322" s="154"/>
      <c r="H322" s="154"/>
      <c r="I322" s="154"/>
    </row>
    <row r="323" spans="2:9" x14ac:dyDescent="0.25">
      <c r="B323" s="154"/>
      <c r="C323" s="169"/>
      <c r="D323" s="169"/>
      <c r="E323" s="169"/>
      <c r="F323" s="154"/>
      <c r="G323" s="154"/>
      <c r="H323" s="154"/>
      <c r="I323" s="154"/>
    </row>
    <row r="324" spans="2:9" x14ac:dyDescent="0.25">
      <c r="B324" s="154"/>
      <c r="C324" s="169"/>
      <c r="D324" s="169"/>
      <c r="E324" s="169"/>
      <c r="F324" s="154"/>
      <c r="G324" s="154"/>
      <c r="H324" s="154"/>
      <c r="I324" s="154"/>
    </row>
    <row r="325" spans="2:9" x14ac:dyDescent="0.25">
      <c r="B325" s="154"/>
      <c r="C325" s="169"/>
      <c r="D325" s="169"/>
      <c r="E325" s="169"/>
      <c r="F325" s="154"/>
      <c r="G325" s="154"/>
      <c r="H325" s="154"/>
      <c r="I325" s="154"/>
    </row>
    <row r="326" spans="2:9" x14ac:dyDescent="0.25">
      <c r="B326" s="154"/>
      <c r="C326" s="169"/>
      <c r="D326" s="169"/>
      <c r="E326" s="169"/>
      <c r="F326" s="154"/>
      <c r="G326" s="154"/>
      <c r="H326" s="154"/>
      <c r="I326" s="154"/>
    </row>
    <row r="327" spans="2:9" x14ac:dyDescent="0.25">
      <c r="B327" s="154"/>
      <c r="C327" s="169"/>
      <c r="D327" s="169"/>
      <c r="E327" s="169"/>
      <c r="F327" s="154"/>
      <c r="G327" s="154"/>
      <c r="H327" s="154"/>
      <c r="I327" s="154"/>
    </row>
    <row r="328" spans="2:9" x14ac:dyDescent="0.25">
      <c r="B328" s="154"/>
      <c r="C328" s="169"/>
      <c r="D328" s="169"/>
      <c r="E328" s="169"/>
      <c r="F328" s="154"/>
      <c r="G328" s="154"/>
      <c r="H328" s="154"/>
      <c r="I328" s="154"/>
    </row>
    <row r="329" spans="2:9" x14ac:dyDescent="0.25">
      <c r="B329" s="154"/>
      <c r="C329" s="169"/>
      <c r="D329" s="169"/>
      <c r="E329" s="169"/>
      <c r="F329" s="154"/>
      <c r="G329" s="154"/>
      <c r="H329" s="154"/>
      <c r="I329" s="154"/>
    </row>
    <row r="330" spans="2:9" x14ac:dyDescent="0.25">
      <c r="B330" s="154"/>
      <c r="C330" s="169"/>
      <c r="D330" s="169"/>
      <c r="E330" s="169"/>
      <c r="F330" s="154"/>
      <c r="G330" s="154"/>
      <c r="H330" s="154"/>
      <c r="I330" s="154"/>
    </row>
    <row r="331" spans="2:9" x14ac:dyDescent="0.25">
      <c r="B331" s="154"/>
      <c r="C331" s="169"/>
      <c r="D331" s="169"/>
      <c r="E331" s="169"/>
      <c r="F331" s="154"/>
      <c r="G331" s="154"/>
      <c r="H331" s="154"/>
      <c r="I331" s="154"/>
    </row>
    <row r="332" spans="2:9" x14ac:dyDescent="0.25">
      <c r="B332" s="154"/>
      <c r="C332" s="169"/>
      <c r="D332" s="169"/>
      <c r="E332" s="169"/>
      <c r="F332" s="154"/>
      <c r="G332" s="154"/>
      <c r="H332" s="154"/>
      <c r="I332" s="154"/>
    </row>
    <row r="333" spans="2:9" x14ac:dyDescent="0.25">
      <c r="B333" s="154"/>
      <c r="C333" s="169"/>
      <c r="D333" s="169"/>
      <c r="E333" s="169"/>
      <c r="F333" s="154"/>
      <c r="G333" s="154"/>
      <c r="H333" s="154"/>
      <c r="I333" s="154"/>
    </row>
    <row r="334" spans="2:9" x14ac:dyDescent="0.25">
      <c r="B334" s="154"/>
      <c r="C334" s="169"/>
      <c r="D334" s="169"/>
      <c r="E334" s="169"/>
      <c r="F334" s="154"/>
      <c r="G334" s="154"/>
      <c r="H334" s="154"/>
      <c r="I334" s="154"/>
    </row>
    <row r="335" spans="2:9" x14ac:dyDescent="0.25">
      <c r="B335" s="154"/>
      <c r="C335" s="169"/>
      <c r="D335" s="169"/>
      <c r="E335" s="169"/>
      <c r="F335" s="154"/>
      <c r="G335" s="154"/>
      <c r="H335" s="154"/>
      <c r="I335" s="154"/>
    </row>
    <row r="336" spans="2:9" x14ac:dyDescent="0.25">
      <c r="B336" s="154"/>
      <c r="C336" s="169"/>
      <c r="D336" s="169"/>
      <c r="E336" s="169"/>
      <c r="F336" s="154"/>
      <c r="G336" s="154"/>
      <c r="H336" s="154"/>
      <c r="I336" s="154"/>
    </row>
    <row r="337" spans="2:9" x14ac:dyDescent="0.25">
      <c r="B337" s="154"/>
      <c r="C337" s="169"/>
      <c r="D337" s="169"/>
      <c r="E337" s="169"/>
      <c r="F337" s="154"/>
      <c r="G337" s="154"/>
      <c r="H337" s="154"/>
      <c r="I337" s="154"/>
    </row>
    <row r="338" spans="2:9" x14ac:dyDescent="0.25">
      <c r="B338" s="154"/>
      <c r="C338" s="169"/>
      <c r="D338" s="169"/>
      <c r="E338" s="169"/>
      <c r="F338" s="154"/>
      <c r="G338" s="154"/>
      <c r="H338" s="154"/>
      <c r="I338" s="154"/>
    </row>
    <row r="339" spans="2:9" x14ac:dyDescent="0.25">
      <c r="B339" s="154"/>
      <c r="C339" s="169"/>
      <c r="D339" s="169"/>
      <c r="E339" s="169"/>
      <c r="F339" s="154"/>
      <c r="G339" s="154"/>
      <c r="H339" s="154"/>
      <c r="I339" s="154"/>
    </row>
    <row r="340" spans="2:9" x14ac:dyDescent="0.25">
      <c r="B340" s="154"/>
      <c r="C340" s="169"/>
      <c r="D340" s="169"/>
      <c r="E340" s="169"/>
      <c r="F340" s="154"/>
      <c r="G340" s="154"/>
      <c r="H340" s="154"/>
      <c r="I340" s="154"/>
    </row>
    <row r="341" spans="2:9" x14ac:dyDescent="0.25">
      <c r="B341" s="154"/>
      <c r="C341" s="169"/>
      <c r="D341" s="169"/>
      <c r="E341" s="169"/>
      <c r="F341" s="154"/>
      <c r="G341" s="154"/>
      <c r="H341" s="154"/>
      <c r="I341" s="154"/>
    </row>
    <row r="342" spans="2:9" x14ac:dyDescent="0.25">
      <c r="B342" s="154"/>
      <c r="C342" s="169"/>
      <c r="D342" s="169"/>
      <c r="E342" s="169"/>
      <c r="F342" s="154"/>
      <c r="G342" s="154"/>
      <c r="H342" s="154"/>
      <c r="I342" s="154"/>
    </row>
    <row r="343" spans="2:9" x14ac:dyDescent="0.25">
      <c r="B343" s="154"/>
      <c r="C343" s="169"/>
      <c r="D343" s="169"/>
      <c r="E343" s="169"/>
      <c r="F343" s="154"/>
      <c r="G343" s="154"/>
      <c r="H343" s="154"/>
      <c r="I343" s="154"/>
    </row>
    <row r="344" spans="2:9" x14ac:dyDescent="0.25">
      <c r="B344" s="154"/>
      <c r="C344" s="169"/>
      <c r="D344" s="169"/>
      <c r="E344" s="169"/>
      <c r="F344" s="154"/>
      <c r="G344" s="154"/>
      <c r="H344" s="154"/>
      <c r="I344" s="154"/>
    </row>
    <row r="345" spans="2:9" x14ac:dyDescent="0.25">
      <c r="B345" s="154"/>
      <c r="C345" s="169"/>
      <c r="D345" s="169"/>
      <c r="E345" s="169"/>
      <c r="F345" s="154"/>
      <c r="G345" s="154"/>
      <c r="H345" s="154"/>
      <c r="I345" s="154"/>
    </row>
    <row r="346" spans="2:9" x14ac:dyDescent="0.25">
      <c r="B346" s="154"/>
      <c r="C346" s="169"/>
      <c r="D346" s="169"/>
      <c r="E346" s="169"/>
      <c r="F346" s="154"/>
      <c r="G346" s="154"/>
      <c r="H346" s="154"/>
      <c r="I346" s="154"/>
    </row>
    <row r="347" spans="2:9" x14ac:dyDescent="0.25">
      <c r="B347" s="154"/>
      <c r="C347" s="169"/>
      <c r="D347" s="169"/>
      <c r="E347" s="169"/>
      <c r="F347" s="154"/>
      <c r="G347" s="154"/>
      <c r="H347" s="154"/>
      <c r="I347" s="154"/>
    </row>
    <row r="348" spans="2:9" x14ac:dyDescent="0.25">
      <c r="B348" s="154"/>
      <c r="C348" s="169"/>
      <c r="D348" s="169"/>
      <c r="E348" s="169"/>
      <c r="F348" s="154"/>
      <c r="G348" s="154"/>
      <c r="H348" s="154"/>
      <c r="I348" s="154"/>
    </row>
    <row r="349" spans="2:9" x14ac:dyDescent="0.25">
      <c r="B349" s="154"/>
      <c r="C349" s="169"/>
      <c r="D349" s="169"/>
      <c r="E349" s="169"/>
      <c r="F349" s="154"/>
      <c r="G349" s="154"/>
      <c r="H349" s="154"/>
      <c r="I349" s="154"/>
    </row>
    <row r="350" spans="2:9" x14ac:dyDescent="0.25">
      <c r="B350" s="154"/>
      <c r="C350" s="169"/>
      <c r="D350" s="169"/>
      <c r="E350" s="169"/>
      <c r="F350" s="154"/>
      <c r="G350" s="154"/>
      <c r="H350" s="154"/>
      <c r="I350" s="154"/>
    </row>
    <row r="351" spans="2:9" x14ac:dyDescent="0.25">
      <c r="B351" s="154"/>
      <c r="C351" s="169"/>
      <c r="D351" s="169"/>
      <c r="E351" s="169"/>
      <c r="F351" s="154"/>
      <c r="G351" s="154"/>
      <c r="H351" s="154"/>
      <c r="I351" s="154"/>
    </row>
    <row r="352" spans="2:9" x14ac:dyDescent="0.25">
      <c r="B352" s="154"/>
      <c r="C352" s="169"/>
      <c r="D352" s="169"/>
      <c r="E352" s="169"/>
      <c r="F352" s="154"/>
      <c r="G352" s="154"/>
      <c r="H352" s="154"/>
      <c r="I352" s="154"/>
    </row>
    <row r="353" spans="2:9" x14ac:dyDescent="0.25">
      <c r="B353" s="154"/>
      <c r="C353" s="169"/>
      <c r="D353" s="169"/>
      <c r="E353" s="169"/>
      <c r="F353" s="154"/>
      <c r="G353" s="154"/>
      <c r="H353" s="154"/>
      <c r="I353" s="154"/>
    </row>
    <row r="354" spans="2:9" x14ac:dyDescent="0.25">
      <c r="B354" s="154"/>
      <c r="C354" s="169"/>
      <c r="D354" s="169"/>
      <c r="E354" s="169"/>
      <c r="F354" s="154"/>
      <c r="G354" s="154"/>
      <c r="H354" s="154"/>
      <c r="I354" s="154"/>
    </row>
    <row r="355" spans="2:9" x14ac:dyDescent="0.25">
      <c r="B355" s="154"/>
      <c r="C355" s="169"/>
      <c r="D355" s="169"/>
      <c r="E355" s="169"/>
      <c r="F355" s="154"/>
      <c r="G355" s="154"/>
      <c r="H355" s="154"/>
      <c r="I355" s="154"/>
    </row>
    <row r="356" spans="2:9" x14ac:dyDescent="0.25">
      <c r="B356" s="154"/>
      <c r="C356" s="169"/>
      <c r="D356" s="169"/>
      <c r="E356" s="169"/>
      <c r="F356" s="154"/>
      <c r="G356" s="154"/>
      <c r="H356" s="154"/>
      <c r="I356" s="154"/>
    </row>
    <row r="357" spans="2:9" x14ac:dyDescent="0.25">
      <c r="B357" s="154"/>
      <c r="C357" s="169"/>
      <c r="D357" s="169"/>
      <c r="E357" s="169"/>
      <c r="F357" s="154"/>
      <c r="G357" s="154"/>
      <c r="H357" s="154"/>
      <c r="I357" s="154"/>
    </row>
    <row r="358" spans="2:9" x14ac:dyDescent="0.25">
      <c r="B358" s="154"/>
      <c r="C358" s="169"/>
      <c r="D358" s="169"/>
      <c r="E358" s="169"/>
      <c r="F358" s="154"/>
      <c r="G358" s="154"/>
      <c r="H358" s="154"/>
      <c r="I358" s="154"/>
    </row>
    <row r="359" spans="2:9" x14ac:dyDescent="0.25">
      <c r="B359" s="154"/>
      <c r="C359" s="169"/>
      <c r="D359" s="169"/>
      <c r="E359" s="169"/>
      <c r="F359" s="154"/>
      <c r="G359" s="154"/>
      <c r="H359" s="154"/>
      <c r="I359" s="154"/>
    </row>
    <row r="360" spans="2:9" x14ac:dyDescent="0.25">
      <c r="B360" s="154"/>
      <c r="C360" s="169"/>
      <c r="D360" s="169"/>
      <c r="E360" s="169"/>
      <c r="F360" s="154"/>
      <c r="G360" s="154"/>
      <c r="H360" s="154"/>
      <c r="I360" s="154"/>
    </row>
    <row r="361" spans="2:9" x14ac:dyDescent="0.25">
      <c r="B361" s="154"/>
      <c r="C361" s="169"/>
      <c r="D361" s="169"/>
      <c r="E361" s="169"/>
      <c r="F361" s="154"/>
      <c r="G361" s="154"/>
      <c r="H361" s="154"/>
      <c r="I361" s="154"/>
    </row>
    <row r="362" spans="2:9" x14ac:dyDescent="0.25">
      <c r="B362" s="154"/>
      <c r="C362" s="169"/>
      <c r="D362" s="169"/>
      <c r="E362" s="169"/>
      <c r="F362" s="154"/>
      <c r="G362" s="154"/>
      <c r="H362" s="154"/>
      <c r="I362" s="154"/>
    </row>
    <row r="363" spans="2:9" x14ac:dyDescent="0.25">
      <c r="B363" s="154"/>
      <c r="C363" s="169"/>
      <c r="D363" s="169"/>
      <c r="E363" s="169"/>
      <c r="F363" s="154"/>
      <c r="G363" s="154"/>
      <c r="H363" s="154"/>
      <c r="I363" s="154"/>
    </row>
    <row r="364" spans="2:9" x14ac:dyDescent="0.25">
      <c r="B364" s="154"/>
      <c r="C364" s="169"/>
      <c r="D364" s="169"/>
      <c r="E364" s="169"/>
      <c r="F364" s="154"/>
      <c r="G364" s="154"/>
      <c r="H364" s="154"/>
      <c r="I364" s="154"/>
    </row>
    <row r="365" spans="2:9" x14ac:dyDescent="0.25">
      <c r="B365" s="154"/>
      <c r="C365" s="169"/>
      <c r="D365" s="169"/>
      <c r="E365" s="169"/>
      <c r="F365" s="154"/>
      <c r="G365" s="154"/>
      <c r="H365" s="154"/>
      <c r="I365" s="154"/>
    </row>
    <row r="366" spans="2:9" x14ac:dyDescent="0.25">
      <c r="B366" s="154"/>
      <c r="C366" s="169"/>
      <c r="D366" s="169"/>
      <c r="E366" s="169"/>
      <c r="F366" s="154"/>
      <c r="G366" s="154"/>
      <c r="H366" s="154"/>
      <c r="I366" s="154"/>
    </row>
    <row r="367" spans="2:9" x14ac:dyDescent="0.25">
      <c r="B367" s="154"/>
      <c r="C367" s="169"/>
      <c r="D367" s="169"/>
      <c r="E367" s="169"/>
      <c r="F367" s="154"/>
      <c r="G367" s="154"/>
      <c r="H367" s="154"/>
      <c r="I367" s="154"/>
    </row>
    <row r="368" spans="2:9" x14ac:dyDescent="0.25">
      <c r="B368" s="154"/>
      <c r="C368" s="169"/>
      <c r="D368" s="169"/>
      <c r="E368" s="169"/>
      <c r="F368" s="154"/>
      <c r="G368" s="154"/>
      <c r="H368" s="154"/>
      <c r="I368" s="154"/>
    </row>
    <row r="369" spans="2:9" x14ac:dyDescent="0.25">
      <c r="B369" s="154"/>
      <c r="C369" s="169"/>
      <c r="D369" s="169"/>
      <c r="E369" s="169"/>
      <c r="F369" s="154"/>
      <c r="G369" s="154"/>
      <c r="H369" s="154"/>
      <c r="I369" s="154"/>
    </row>
    <row r="370" spans="2:9" x14ac:dyDescent="0.25">
      <c r="B370" s="154"/>
      <c r="C370" s="169"/>
      <c r="D370" s="169"/>
      <c r="E370" s="169"/>
      <c r="F370" s="154"/>
      <c r="G370" s="154"/>
      <c r="H370" s="154"/>
      <c r="I370" s="154"/>
    </row>
    <row r="371" spans="2:9" x14ac:dyDescent="0.25">
      <c r="B371" s="154"/>
      <c r="C371" s="169"/>
      <c r="D371" s="169"/>
      <c r="E371" s="169"/>
      <c r="F371" s="154"/>
      <c r="G371" s="154"/>
      <c r="H371" s="154"/>
      <c r="I371" s="154"/>
    </row>
    <row r="372" spans="2:9" x14ac:dyDescent="0.25">
      <c r="B372" s="154"/>
      <c r="C372" s="169"/>
      <c r="D372" s="169"/>
      <c r="E372" s="169"/>
      <c r="F372" s="154"/>
      <c r="G372" s="154"/>
      <c r="H372" s="154"/>
      <c r="I372" s="154"/>
    </row>
    <row r="373" spans="2:9" x14ac:dyDescent="0.25">
      <c r="B373" s="154"/>
      <c r="C373" s="169"/>
      <c r="D373" s="169"/>
      <c r="E373" s="169"/>
      <c r="F373" s="154"/>
      <c r="G373" s="154"/>
      <c r="H373" s="154"/>
      <c r="I373" s="154"/>
    </row>
    <row r="374" spans="2:9" x14ac:dyDescent="0.25">
      <c r="B374" s="154"/>
      <c r="C374" s="169"/>
      <c r="D374" s="169"/>
      <c r="E374" s="169"/>
      <c r="F374" s="154"/>
      <c r="G374" s="154"/>
      <c r="H374" s="154"/>
      <c r="I374" s="154"/>
    </row>
    <row r="375" spans="2:9" x14ac:dyDescent="0.25">
      <c r="B375" s="154"/>
      <c r="C375" s="169"/>
      <c r="D375" s="169"/>
      <c r="E375" s="169"/>
      <c r="F375" s="154"/>
      <c r="G375" s="154"/>
      <c r="H375" s="154"/>
      <c r="I375" s="154"/>
    </row>
    <row r="376" spans="2:9" x14ac:dyDescent="0.25">
      <c r="B376" s="154"/>
      <c r="C376" s="169"/>
      <c r="D376" s="169"/>
      <c r="E376" s="169"/>
      <c r="F376" s="154"/>
      <c r="G376" s="154"/>
      <c r="H376" s="154"/>
      <c r="I376" s="154"/>
    </row>
    <row r="377" spans="2:9" x14ac:dyDescent="0.25">
      <c r="B377" s="154"/>
      <c r="C377" s="169"/>
      <c r="D377" s="169"/>
      <c r="E377" s="169"/>
      <c r="F377" s="154"/>
      <c r="G377" s="154"/>
      <c r="H377" s="154"/>
      <c r="I377" s="154"/>
    </row>
    <row r="378" spans="2:9" x14ac:dyDescent="0.25">
      <c r="B378" s="154"/>
      <c r="C378" s="169"/>
      <c r="D378" s="169"/>
      <c r="E378" s="169"/>
      <c r="F378" s="154"/>
      <c r="G378" s="154"/>
      <c r="H378" s="154"/>
      <c r="I378" s="154"/>
    </row>
    <row r="379" spans="2:9" x14ac:dyDescent="0.25">
      <c r="B379" s="154"/>
      <c r="C379" s="169"/>
      <c r="D379" s="169"/>
      <c r="E379" s="169"/>
      <c r="F379" s="154"/>
      <c r="G379" s="154"/>
      <c r="H379" s="154"/>
      <c r="I379" s="154"/>
    </row>
    <row r="380" spans="2:9" x14ac:dyDescent="0.25">
      <c r="B380" s="154"/>
      <c r="C380" s="169"/>
      <c r="D380" s="169"/>
      <c r="E380" s="169"/>
      <c r="F380" s="154"/>
      <c r="G380" s="154"/>
      <c r="H380" s="154"/>
      <c r="I380" s="154"/>
    </row>
    <row r="381" spans="2:9" x14ac:dyDescent="0.25">
      <c r="B381" s="154"/>
      <c r="C381" s="169"/>
      <c r="D381" s="169"/>
      <c r="E381" s="169"/>
      <c r="F381" s="154"/>
      <c r="G381" s="154"/>
      <c r="H381" s="154"/>
      <c r="I381" s="154"/>
    </row>
    <row r="382" spans="2:9" x14ac:dyDescent="0.25">
      <c r="B382" s="154"/>
      <c r="C382" s="169"/>
      <c r="D382" s="169"/>
      <c r="E382" s="169"/>
      <c r="F382" s="154"/>
      <c r="G382" s="154"/>
      <c r="H382" s="154"/>
      <c r="I382" s="154"/>
    </row>
    <row r="383" spans="2:9" x14ac:dyDescent="0.25">
      <c r="B383" s="154"/>
      <c r="C383" s="169"/>
      <c r="D383" s="169"/>
      <c r="E383" s="169"/>
      <c r="F383" s="154"/>
      <c r="G383" s="154"/>
      <c r="H383" s="154"/>
      <c r="I383" s="154"/>
    </row>
    <row r="384" spans="2:9" x14ac:dyDescent="0.25">
      <c r="B384" s="154"/>
      <c r="C384" s="169"/>
      <c r="D384" s="169"/>
      <c r="E384" s="169"/>
      <c r="F384" s="154"/>
      <c r="G384" s="154"/>
      <c r="H384" s="154"/>
      <c r="I384" s="154"/>
    </row>
    <row r="385" spans="2:9" x14ac:dyDescent="0.25">
      <c r="B385" s="154"/>
      <c r="C385" s="169"/>
      <c r="D385" s="169"/>
      <c r="E385" s="169"/>
      <c r="F385" s="154"/>
      <c r="G385" s="154"/>
      <c r="H385" s="154"/>
      <c r="I385" s="154"/>
    </row>
    <row r="386" spans="2:9" x14ac:dyDescent="0.25">
      <c r="B386" s="154"/>
      <c r="C386" s="169"/>
      <c r="D386" s="169"/>
      <c r="E386" s="169"/>
      <c r="F386" s="154"/>
      <c r="G386" s="154"/>
      <c r="H386" s="154"/>
      <c r="I386" s="154"/>
    </row>
    <row r="387" spans="2:9" x14ac:dyDescent="0.25">
      <c r="B387" s="154"/>
      <c r="C387" s="169"/>
      <c r="D387" s="169"/>
      <c r="E387" s="169"/>
      <c r="F387" s="154"/>
      <c r="G387" s="154"/>
      <c r="H387" s="154"/>
      <c r="I387" s="154"/>
    </row>
    <row r="388" spans="2:9" x14ac:dyDescent="0.25">
      <c r="B388" s="154"/>
      <c r="C388" s="169"/>
      <c r="D388" s="169"/>
      <c r="E388" s="169"/>
      <c r="F388" s="154"/>
      <c r="G388" s="154"/>
      <c r="H388" s="154"/>
      <c r="I388" s="154"/>
    </row>
    <row r="389" spans="2:9" x14ac:dyDescent="0.25">
      <c r="B389" s="154"/>
      <c r="C389" s="169"/>
      <c r="D389" s="169"/>
      <c r="E389" s="169"/>
      <c r="F389" s="154"/>
      <c r="G389" s="154"/>
      <c r="H389" s="154"/>
      <c r="I389" s="154"/>
    </row>
    <row r="390" spans="2:9" x14ac:dyDescent="0.25">
      <c r="B390" s="154"/>
      <c r="C390" s="169"/>
      <c r="D390" s="169"/>
      <c r="E390" s="169"/>
      <c r="F390" s="154"/>
      <c r="G390" s="154"/>
      <c r="H390" s="154"/>
      <c r="I390" s="154"/>
    </row>
    <row r="391" spans="2:9" x14ac:dyDescent="0.25">
      <c r="B391" s="154"/>
      <c r="C391" s="169"/>
      <c r="D391" s="169"/>
      <c r="E391" s="169"/>
      <c r="F391" s="154"/>
      <c r="G391" s="154"/>
      <c r="H391" s="154"/>
      <c r="I391" s="154"/>
    </row>
    <row r="392" spans="2:9" x14ac:dyDescent="0.25">
      <c r="B392" s="154"/>
      <c r="C392" s="169"/>
      <c r="D392" s="169"/>
      <c r="E392" s="169"/>
      <c r="F392" s="154"/>
      <c r="G392" s="154"/>
      <c r="H392" s="154"/>
      <c r="I392" s="154"/>
    </row>
    <row r="393" spans="2:9" x14ac:dyDescent="0.25">
      <c r="B393" s="154"/>
      <c r="C393" s="169"/>
      <c r="D393" s="169"/>
      <c r="E393" s="169"/>
      <c r="F393" s="154"/>
      <c r="G393" s="154"/>
      <c r="H393" s="154"/>
      <c r="I393" s="154"/>
    </row>
    <row r="394" spans="2:9" x14ac:dyDescent="0.25">
      <c r="B394" s="154"/>
      <c r="C394" s="169"/>
      <c r="D394" s="169"/>
      <c r="E394" s="169"/>
      <c r="F394" s="154"/>
      <c r="G394" s="154"/>
      <c r="H394" s="154"/>
      <c r="I394" s="154"/>
    </row>
    <row r="395" spans="2:9" x14ac:dyDescent="0.25">
      <c r="B395" s="154"/>
      <c r="C395" s="169"/>
      <c r="D395" s="169"/>
      <c r="E395" s="169"/>
      <c r="F395" s="154"/>
      <c r="G395" s="154"/>
      <c r="H395" s="154"/>
      <c r="I395" s="154"/>
    </row>
    <row r="396" spans="2:9" x14ac:dyDescent="0.25">
      <c r="B396" s="154"/>
      <c r="C396" s="169"/>
      <c r="D396" s="169"/>
      <c r="E396" s="169"/>
      <c r="F396" s="154"/>
      <c r="G396" s="154"/>
      <c r="H396" s="154"/>
      <c r="I396" s="154"/>
    </row>
    <row r="397" spans="2:9" x14ac:dyDescent="0.25">
      <c r="B397" s="154"/>
      <c r="C397" s="169"/>
      <c r="D397" s="169"/>
      <c r="E397" s="169"/>
      <c r="F397" s="154"/>
      <c r="G397" s="154"/>
      <c r="H397" s="154"/>
      <c r="I397" s="154"/>
    </row>
    <row r="398" spans="2:9" x14ac:dyDescent="0.25">
      <c r="B398" s="154"/>
      <c r="C398" s="169"/>
      <c r="D398" s="169"/>
      <c r="E398" s="169"/>
      <c r="F398" s="154"/>
      <c r="G398" s="154"/>
      <c r="H398" s="154"/>
      <c r="I398" s="154"/>
    </row>
    <row r="399" spans="2:9" x14ac:dyDescent="0.25">
      <c r="B399" s="154"/>
      <c r="C399" s="169"/>
      <c r="D399" s="169"/>
      <c r="E399" s="169"/>
      <c r="F399" s="154"/>
      <c r="G399" s="154"/>
      <c r="H399" s="154"/>
      <c r="I399" s="154"/>
    </row>
    <row r="400" spans="2:9" x14ac:dyDescent="0.25">
      <c r="B400" s="154"/>
      <c r="C400" s="169"/>
      <c r="D400" s="169"/>
      <c r="E400" s="169"/>
      <c r="F400" s="154"/>
      <c r="G400" s="154"/>
      <c r="H400" s="154"/>
      <c r="I400" s="154"/>
    </row>
    <row r="401" spans="2:9" x14ac:dyDescent="0.25">
      <c r="B401" s="154"/>
      <c r="C401" s="169"/>
      <c r="D401" s="169"/>
      <c r="E401" s="169"/>
      <c r="F401" s="154"/>
      <c r="G401" s="154"/>
      <c r="H401" s="154"/>
      <c r="I401" s="154"/>
    </row>
    <row r="402" spans="2:9" x14ac:dyDescent="0.25">
      <c r="B402" s="154"/>
      <c r="C402" s="169"/>
      <c r="D402" s="169"/>
      <c r="E402" s="169"/>
      <c r="F402" s="154"/>
      <c r="G402" s="154"/>
      <c r="H402" s="154"/>
      <c r="I402" s="154"/>
    </row>
    <row r="403" spans="2:9" x14ac:dyDescent="0.25">
      <c r="B403" s="154"/>
      <c r="C403" s="169"/>
      <c r="D403" s="169"/>
      <c r="E403" s="169"/>
      <c r="F403" s="154"/>
      <c r="G403" s="154"/>
      <c r="H403" s="154"/>
      <c r="I403" s="154"/>
    </row>
    <row r="404" spans="2:9" x14ac:dyDescent="0.25">
      <c r="B404" s="154"/>
      <c r="C404" s="169"/>
      <c r="D404" s="169"/>
      <c r="E404" s="169"/>
      <c r="F404" s="154"/>
      <c r="G404" s="154"/>
      <c r="H404" s="154"/>
      <c r="I404" s="154"/>
    </row>
    <row r="405" spans="2:9" x14ac:dyDescent="0.25">
      <c r="B405" s="154"/>
      <c r="C405" s="169"/>
      <c r="D405" s="169"/>
      <c r="E405" s="169"/>
      <c r="F405" s="154"/>
      <c r="G405" s="154"/>
      <c r="H405" s="154"/>
      <c r="I405" s="154"/>
    </row>
    <row r="406" spans="2:9" x14ac:dyDescent="0.25">
      <c r="B406" s="154"/>
      <c r="C406" s="169"/>
      <c r="D406" s="169"/>
      <c r="E406" s="169"/>
      <c r="F406" s="154"/>
      <c r="G406" s="154"/>
      <c r="H406" s="154"/>
      <c r="I406" s="154"/>
    </row>
    <row r="407" spans="2:9" x14ac:dyDescent="0.25">
      <c r="B407" s="154"/>
      <c r="C407" s="169"/>
      <c r="D407" s="169"/>
      <c r="E407" s="169"/>
      <c r="F407" s="154"/>
      <c r="G407" s="154"/>
      <c r="H407" s="154"/>
      <c r="I407" s="154"/>
    </row>
    <row r="408" spans="2:9" x14ac:dyDescent="0.25">
      <c r="B408" s="154"/>
      <c r="C408" s="169"/>
      <c r="D408" s="169"/>
      <c r="E408" s="169"/>
      <c r="F408" s="154"/>
      <c r="G408" s="154"/>
      <c r="H408" s="154"/>
      <c r="I408" s="154"/>
    </row>
    <row r="409" spans="2:9" x14ac:dyDescent="0.25">
      <c r="B409" s="154"/>
      <c r="C409" s="169"/>
      <c r="D409" s="169"/>
      <c r="E409" s="169"/>
      <c r="F409" s="154"/>
      <c r="G409" s="154"/>
      <c r="H409" s="154"/>
      <c r="I409" s="154"/>
    </row>
    <row r="410" spans="2:9" x14ac:dyDescent="0.25">
      <c r="B410" s="154"/>
      <c r="C410" s="169"/>
      <c r="D410" s="169"/>
      <c r="E410" s="169"/>
      <c r="F410" s="154"/>
      <c r="G410" s="154"/>
      <c r="H410" s="154"/>
      <c r="I410" s="154"/>
    </row>
    <row r="411" spans="2:9" x14ac:dyDescent="0.25">
      <c r="B411" s="154"/>
      <c r="C411" s="169"/>
      <c r="D411" s="169"/>
      <c r="E411" s="169"/>
      <c r="F411" s="154"/>
      <c r="G411" s="154"/>
      <c r="H411" s="154"/>
      <c r="I411" s="154"/>
    </row>
    <row r="412" spans="2:9" x14ac:dyDescent="0.25">
      <c r="B412" s="154"/>
      <c r="C412" s="169"/>
      <c r="D412" s="169"/>
      <c r="E412" s="169"/>
      <c r="F412" s="154"/>
      <c r="G412" s="154"/>
      <c r="H412" s="154"/>
      <c r="I412" s="154"/>
    </row>
    <row r="413" spans="2:9" x14ac:dyDescent="0.25">
      <c r="B413" s="154"/>
      <c r="C413" s="169"/>
      <c r="D413" s="169"/>
      <c r="E413" s="169"/>
      <c r="F413" s="154"/>
      <c r="G413" s="154"/>
      <c r="H413" s="154"/>
      <c r="I413" s="154"/>
    </row>
    <row r="414" spans="2:9" x14ac:dyDescent="0.25">
      <c r="B414" s="154"/>
      <c r="C414" s="169"/>
      <c r="D414" s="169"/>
      <c r="E414" s="169"/>
      <c r="F414" s="154"/>
      <c r="G414" s="154"/>
      <c r="H414" s="154"/>
      <c r="I414" s="154"/>
    </row>
    <row r="415" spans="2:9" x14ac:dyDescent="0.25">
      <c r="B415" s="154"/>
      <c r="C415" s="169"/>
      <c r="D415" s="169"/>
      <c r="E415" s="169"/>
      <c r="F415" s="154"/>
      <c r="G415" s="154"/>
      <c r="H415" s="154"/>
      <c r="I415" s="154"/>
    </row>
    <row r="416" spans="2:9" x14ac:dyDescent="0.25">
      <c r="B416" s="154"/>
      <c r="C416" s="169"/>
      <c r="D416" s="169"/>
      <c r="E416" s="169"/>
      <c r="F416" s="154"/>
      <c r="G416" s="154"/>
      <c r="H416" s="154"/>
      <c r="I416" s="154"/>
    </row>
    <row r="417" spans="2:9" x14ac:dyDescent="0.25">
      <c r="B417" s="154"/>
      <c r="C417" s="169"/>
      <c r="D417" s="169"/>
      <c r="E417" s="169"/>
      <c r="F417" s="154"/>
      <c r="G417" s="154"/>
      <c r="H417" s="154"/>
      <c r="I417" s="154"/>
    </row>
    <row r="418" spans="2:9" x14ac:dyDescent="0.25">
      <c r="B418" s="154"/>
      <c r="C418" s="169"/>
      <c r="D418" s="169"/>
      <c r="E418" s="169"/>
      <c r="F418" s="154"/>
      <c r="G418" s="154"/>
      <c r="H418" s="154"/>
      <c r="I418" s="154"/>
    </row>
    <row r="419" spans="2:9" x14ac:dyDescent="0.25">
      <c r="B419" s="154"/>
      <c r="C419" s="169"/>
      <c r="D419" s="169"/>
      <c r="E419" s="169"/>
      <c r="F419" s="154"/>
      <c r="G419" s="154"/>
      <c r="H419" s="154"/>
      <c r="I419" s="154"/>
    </row>
    <row r="420" spans="2:9" x14ac:dyDescent="0.25">
      <c r="B420" s="154"/>
      <c r="C420" s="169"/>
      <c r="D420" s="169"/>
      <c r="E420" s="169"/>
      <c r="F420" s="154"/>
      <c r="G420" s="154"/>
      <c r="H420" s="154"/>
      <c r="I420" s="154"/>
    </row>
    <row r="421" spans="2:9" x14ac:dyDescent="0.25">
      <c r="B421" s="154"/>
      <c r="C421" s="169"/>
      <c r="D421" s="169"/>
      <c r="E421" s="169"/>
      <c r="F421" s="154"/>
      <c r="G421" s="154"/>
      <c r="H421" s="154"/>
      <c r="I421" s="154"/>
    </row>
    <row r="422" spans="2:9" x14ac:dyDescent="0.25">
      <c r="B422" s="154"/>
      <c r="C422" s="169"/>
      <c r="D422" s="169"/>
      <c r="E422" s="169"/>
      <c r="F422" s="154"/>
      <c r="G422" s="154"/>
      <c r="H422" s="154"/>
      <c r="I422" s="154"/>
    </row>
    <row r="423" spans="2:9" x14ac:dyDescent="0.25">
      <c r="B423" s="154"/>
      <c r="C423" s="169"/>
      <c r="D423" s="169"/>
      <c r="E423" s="169"/>
      <c r="F423" s="154"/>
      <c r="G423" s="154"/>
      <c r="H423" s="154"/>
      <c r="I423" s="154"/>
    </row>
    <row r="424" spans="2:9" x14ac:dyDescent="0.25">
      <c r="B424" s="154"/>
      <c r="C424" s="169"/>
      <c r="D424" s="169"/>
      <c r="E424" s="169"/>
      <c r="F424" s="154"/>
      <c r="G424" s="154"/>
      <c r="H424" s="154"/>
      <c r="I424" s="154"/>
    </row>
    <row r="425" spans="2:9" x14ac:dyDescent="0.25">
      <c r="B425" s="154"/>
      <c r="C425" s="169"/>
      <c r="D425" s="169"/>
      <c r="E425" s="169"/>
      <c r="F425" s="154"/>
      <c r="G425" s="154"/>
      <c r="H425" s="154"/>
      <c r="I425" s="154"/>
    </row>
    <row r="426" spans="2:9" x14ac:dyDescent="0.25">
      <c r="B426" s="154"/>
      <c r="C426" s="169"/>
      <c r="D426" s="169"/>
      <c r="E426" s="169"/>
      <c r="F426" s="154"/>
      <c r="G426" s="154"/>
      <c r="H426" s="154"/>
      <c r="I426" s="154"/>
    </row>
    <row r="427" spans="2:9" x14ac:dyDescent="0.25">
      <c r="B427" s="154"/>
      <c r="C427" s="169"/>
      <c r="D427" s="169"/>
      <c r="E427" s="169"/>
      <c r="F427" s="154"/>
      <c r="G427" s="154"/>
      <c r="H427" s="154"/>
      <c r="I427" s="154"/>
    </row>
    <row r="428" spans="2:9" x14ac:dyDescent="0.25">
      <c r="B428" s="154"/>
      <c r="C428" s="169"/>
      <c r="D428" s="169"/>
      <c r="E428" s="169"/>
      <c r="F428" s="154"/>
      <c r="G428" s="154"/>
      <c r="H428" s="154"/>
      <c r="I428" s="154"/>
    </row>
    <row r="429" spans="2:9" x14ac:dyDescent="0.25">
      <c r="B429" s="154"/>
      <c r="C429" s="169"/>
      <c r="D429" s="169"/>
      <c r="E429" s="169"/>
      <c r="F429" s="154"/>
      <c r="G429" s="154"/>
      <c r="H429" s="154"/>
      <c r="I429" s="154"/>
    </row>
    <row r="430" spans="2:9" x14ac:dyDescent="0.25">
      <c r="B430" s="154"/>
      <c r="C430" s="169"/>
      <c r="D430" s="169"/>
      <c r="E430" s="169"/>
      <c r="F430" s="154"/>
      <c r="G430" s="154"/>
      <c r="H430" s="154"/>
      <c r="I430" s="154"/>
    </row>
    <row r="431" spans="2:9" x14ac:dyDescent="0.25">
      <c r="B431" s="154"/>
      <c r="C431" s="169"/>
      <c r="D431" s="169"/>
      <c r="E431" s="169"/>
      <c r="F431" s="154"/>
      <c r="G431" s="154"/>
      <c r="H431" s="154"/>
      <c r="I431" s="154"/>
    </row>
    <row r="432" spans="2:9" x14ac:dyDescent="0.25">
      <c r="B432" s="154"/>
      <c r="C432" s="169"/>
      <c r="D432" s="169"/>
      <c r="E432" s="169"/>
      <c r="F432" s="154"/>
      <c r="G432" s="154"/>
      <c r="H432" s="154"/>
      <c r="I432" s="154"/>
    </row>
    <row r="433" spans="2:9" x14ac:dyDescent="0.25">
      <c r="B433" s="154"/>
      <c r="C433" s="169"/>
      <c r="D433" s="169"/>
      <c r="E433" s="169"/>
      <c r="F433" s="154"/>
      <c r="G433" s="154"/>
      <c r="H433" s="154"/>
      <c r="I433" s="154"/>
    </row>
    <row r="434" spans="2:9" x14ac:dyDescent="0.25">
      <c r="B434" s="154"/>
      <c r="C434" s="169"/>
      <c r="D434" s="169"/>
      <c r="E434" s="169"/>
      <c r="F434" s="154"/>
      <c r="G434" s="154"/>
      <c r="H434" s="154"/>
      <c r="I434" s="154"/>
    </row>
    <row r="435" spans="2:9" x14ac:dyDescent="0.25">
      <c r="B435" s="154"/>
      <c r="C435" s="169"/>
      <c r="D435" s="169"/>
      <c r="E435" s="169"/>
      <c r="F435" s="154"/>
      <c r="G435" s="154"/>
      <c r="H435" s="154"/>
      <c r="I435" s="154"/>
    </row>
    <row r="436" spans="2:9" x14ac:dyDescent="0.25">
      <c r="B436" s="154"/>
      <c r="C436" s="169"/>
      <c r="D436" s="169"/>
      <c r="E436" s="169"/>
      <c r="F436" s="154"/>
      <c r="G436" s="154"/>
      <c r="H436" s="154"/>
      <c r="I436" s="154"/>
    </row>
    <row r="437" spans="2:9" x14ac:dyDescent="0.25">
      <c r="B437" s="154"/>
      <c r="C437" s="169"/>
      <c r="D437" s="169"/>
      <c r="E437" s="169"/>
      <c r="F437" s="154"/>
      <c r="G437" s="154"/>
      <c r="H437" s="154"/>
      <c r="I437" s="154"/>
    </row>
    <row r="438" spans="2:9" x14ac:dyDescent="0.25">
      <c r="B438" s="154"/>
      <c r="C438" s="169"/>
      <c r="D438" s="169"/>
      <c r="E438" s="169"/>
      <c r="F438" s="154"/>
      <c r="G438" s="154"/>
      <c r="H438" s="154"/>
      <c r="I438" s="154"/>
    </row>
    <row r="439" spans="2:9" x14ac:dyDescent="0.25">
      <c r="B439" s="154"/>
      <c r="C439" s="169"/>
      <c r="D439" s="169"/>
      <c r="E439" s="169"/>
      <c r="F439" s="154"/>
      <c r="G439" s="154"/>
      <c r="H439" s="154"/>
      <c r="I439" s="154"/>
    </row>
    <row r="440" spans="2:9" x14ac:dyDescent="0.25">
      <c r="B440" s="154"/>
      <c r="C440" s="169"/>
      <c r="D440" s="169"/>
      <c r="E440" s="169"/>
      <c r="F440" s="154"/>
      <c r="G440" s="154"/>
      <c r="H440" s="154"/>
      <c r="I440" s="154"/>
    </row>
    <row r="441" spans="2:9" x14ac:dyDescent="0.25">
      <c r="B441" s="154"/>
      <c r="C441" s="169"/>
      <c r="D441" s="169"/>
      <c r="E441" s="169"/>
      <c r="F441" s="154"/>
      <c r="G441" s="154"/>
      <c r="H441" s="154"/>
      <c r="I441" s="154"/>
    </row>
    <row r="442" spans="2:9" x14ac:dyDescent="0.25">
      <c r="B442" s="154"/>
      <c r="C442" s="169"/>
      <c r="D442" s="169"/>
      <c r="E442" s="169"/>
      <c r="F442" s="154"/>
      <c r="G442" s="154"/>
      <c r="H442" s="154"/>
      <c r="I442" s="154"/>
    </row>
    <row r="443" spans="2:9" x14ac:dyDescent="0.25">
      <c r="B443" s="154"/>
      <c r="C443" s="169"/>
      <c r="D443" s="169"/>
      <c r="E443" s="169"/>
      <c r="F443" s="154"/>
      <c r="G443" s="154"/>
      <c r="H443" s="154"/>
      <c r="I443" s="154"/>
    </row>
    <row r="444" spans="2:9" x14ac:dyDescent="0.25">
      <c r="B444" s="154"/>
      <c r="C444" s="169"/>
      <c r="D444" s="169"/>
      <c r="E444" s="169"/>
      <c r="F444" s="154"/>
      <c r="G444" s="154"/>
      <c r="H444" s="154"/>
      <c r="I444" s="154"/>
    </row>
    <row r="445" spans="2:9" x14ac:dyDescent="0.25">
      <c r="B445" s="154"/>
      <c r="C445" s="169"/>
      <c r="D445" s="169"/>
      <c r="E445" s="169"/>
      <c r="F445" s="154"/>
      <c r="G445" s="154"/>
      <c r="H445" s="154"/>
      <c r="I445" s="154"/>
    </row>
    <row r="446" spans="2:9" x14ac:dyDescent="0.25">
      <c r="B446" s="154"/>
      <c r="C446" s="169"/>
      <c r="D446" s="169"/>
      <c r="E446" s="169"/>
      <c r="F446" s="154"/>
      <c r="G446" s="154"/>
      <c r="H446" s="154"/>
      <c r="I446" s="154"/>
    </row>
    <row r="447" spans="2:9" x14ac:dyDescent="0.25">
      <c r="B447" s="154"/>
      <c r="C447" s="169"/>
      <c r="D447" s="169"/>
      <c r="E447" s="169"/>
      <c r="F447" s="154"/>
      <c r="G447" s="154"/>
      <c r="H447" s="154"/>
      <c r="I447" s="154"/>
    </row>
    <row r="448" spans="2:9" x14ac:dyDescent="0.25">
      <c r="B448" s="154"/>
      <c r="C448" s="169"/>
      <c r="D448" s="169"/>
      <c r="E448" s="169"/>
      <c r="F448" s="154"/>
      <c r="G448" s="154"/>
      <c r="H448" s="154"/>
      <c r="I448" s="154"/>
    </row>
    <row r="449" spans="2:9" x14ac:dyDescent="0.25">
      <c r="B449" s="154"/>
      <c r="C449" s="169"/>
      <c r="D449" s="169"/>
      <c r="E449" s="169"/>
      <c r="F449" s="154"/>
      <c r="G449" s="154"/>
      <c r="H449" s="154"/>
      <c r="I449" s="154"/>
    </row>
    <row r="450" spans="2:9" x14ac:dyDescent="0.25">
      <c r="B450" s="154"/>
      <c r="C450" s="169"/>
      <c r="D450" s="169"/>
      <c r="E450" s="169"/>
      <c r="F450" s="154"/>
      <c r="G450" s="154"/>
      <c r="H450" s="154"/>
      <c r="I450" s="154"/>
    </row>
    <row r="451" spans="2:9" x14ac:dyDescent="0.25">
      <c r="B451" s="154"/>
      <c r="C451" s="169"/>
      <c r="D451" s="169"/>
      <c r="E451" s="169"/>
      <c r="F451" s="154"/>
      <c r="G451" s="154"/>
      <c r="H451" s="154"/>
      <c r="I451" s="154"/>
    </row>
    <row r="452" spans="2:9" x14ac:dyDescent="0.25">
      <c r="B452" s="154"/>
      <c r="C452" s="169"/>
      <c r="D452" s="169"/>
      <c r="E452" s="169"/>
      <c r="F452" s="154"/>
      <c r="G452" s="154"/>
      <c r="H452" s="154"/>
      <c r="I452" s="154"/>
    </row>
    <row r="453" spans="2:9" x14ac:dyDescent="0.25">
      <c r="B453" s="154"/>
      <c r="C453" s="169"/>
      <c r="D453" s="169"/>
      <c r="E453" s="169"/>
      <c r="F453" s="154"/>
      <c r="G453" s="154"/>
      <c r="H453" s="154"/>
      <c r="I453" s="154"/>
    </row>
    <row r="454" spans="2:9" x14ac:dyDescent="0.25">
      <c r="B454" s="154"/>
      <c r="C454" s="169"/>
      <c r="D454" s="169"/>
      <c r="E454" s="169"/>
      <c r="F454" s="154"/>
      <c r="G454" s="154"/>
      <c r="H454" s="154"/>
      <c r="I454" s="154"/>
    </row>
    <row r="455" spans="2:9" x14ac:dyDescent="0.25">
      <c r="B455" s="154"/>
      <c r="C455" s="169"/>
      <c r="D455" s="169"/>
      <c r="E455" s="169"/>
      <c r="F455" s="154"/>
      <c r="G455" s="154"/>
      <c r="H455" s="154"/>
      <c r="I455" s="154"/>
    </row>
    <row r="456" spans="2:9" x14ac:dyDescent="0.25">
      <c r="B456" s="154"/>
      <c r="C456" s="169"/>
      <c r="D456" s="169"/>
      <c r="E456" s="169"/>
      <c r="F456" s="154"/>
      <c r="G456" s="154"/>
      <c r="H456" s="154"/>
      <c r="I456" s="154"/>
    </row>
    <row r="457" spans="2:9" x14ac:dyDescent="0.25">
      <c r="B457" s="154"/>
      <c r="C457" s="169"/>
      <c r="D457" s="169"/>
      <c r="E457" s="169"/>
      <c r="F457" s="154"/>
      <c r="G457" s="154"/>
      <c r="H457" s="154"/>
      <c r="I457" s="154"/>
    </row>
    <row r="458" spans="2:9" x14ac:dyDescent="0.25">
      <c r="B458" s="154"/>
      <c r="C458" s="169"/>
      <c r="D458" s="169"/>
      <c r="E458" s="169"/>
      <c r="F458" s="154"/>
      <c r="G458" s="154"/>
      <c r="H458" s="154"/>
      <c r="I458" s="154"/>
    </row>
    <row r="459" spans="2:9" x14ac:dyDescent="0.25">
      <c r="B459" s="154"/>
      <c r="C459" s="169"/>
      <c r="D459" s="169"/>
      <c r="E459" s="169"/>
      <c r="F459" s="154"/>
      <c r="G459" s="154"/>
      <c r="H459" s="154"/>
      <c r="I459" s="154"/>
    </row>
    <row r="460" spans="2:9" x14ac:dyDescent="0.25">
      <c r="B460" s="154"/>
      <c r="C460" s="169"/>
      <c r="D460" s="169"/>
      <c r="E460" s="169"/>
      <c r="F460" s="154"/>
      <c r="G460" s="154"/>
      <c r="H460" s="154"/>
      <c r="I460" s="154"/>
    </row>
    <row r="461" spans="2:9" x14ac:dyDescent="0.25">
      <c r="B461" s="154"/>
      <c r="C461" s="169"/>
      <c r="D461" s="169"/>
      <c r="E461" s="169"/>
      <c r="F461" s="154"/>
      <c r="G461" s="154"/>
      <c r="H461" s="154"/>
      <c r="I461" s="154"/>
    </row>
    <row r="462" spans="2:9" x14ac:dyDescent="0.25">
      <c r="B462" s="154"/>
      <c r="C462" s="169"/>
      <c r="D462" s="169"/>
      <c r="E462" s="169"/>
      <c r="F462" s="154"/>
      <c r="G462" s="154"/>
      <c r="H462" s="154"/>
      <c r="I462" s="154"/>
    </row>
    <row r="463" spans="2:9" x14ac:dyDescent="0.25">
      <c r="B463" s="154"/>
      <c r="C463" s="169"/>
      <c r="D463" s="169"/>
      <c r="E463" s="169"/>
      <c r="F463" s="154"/>
      <c r="G463" s="154"/>
      <c r="H463" s="154"/>
      <c r="I463" s="154"/>
    </row>
    <row r="464" spans="2:9" x14ac:dyDescent="0.25">
      <c r="B464" s="154"/>
      <c r="C464" s="169"/>
      <c r="D464" s="169"/>
      <c r="E464" s="169"/>
      <c r="F464" s="154"/>
      <c r="G464" s="154"/>
      <c r="H464" s="154"/>
      <c r="I464" s="154"/>
    </row>
    <row r="465" spans="2:9" x14ac:dyDescent="0.25">
      <c r="B465" s="154"/>
      <c r="C465" s="169"/>
      <c r="D465" s="169"/>
      <c r="E465" s="169"/>
      <c r="F465" s="154"/>
      <c r="G465" s="154"/>
      <c r="H465" s="154"/>
      <c r="I465" s="154"/>
    </row>
    <row r="466" spans="2:9" x14ac:dyDescent="0.25">
      <c r="B466" s="154"/>
      <c r="C466" s="169"/>
      <c r="D466" s="169"/>
      <c r="E466" s="169"/>
      <c r="F466" s="154"/>
      <c r="G466" s="154"/>
      <c r="H466" s="154"/>
      <c r="I466" s="154"/>
    </row>
    <row r="467" spans="2:9" x14ac:dyDescent="0.25">
      <c r="B467" s="154"/>
      <c r="C467" s="169"/>
      <c r="D467" s="169"/>
      <c r="E467" s="169"/>
      <c r="F467" s="154"/>
      <c r="G467" s="154"/>
      <c r="H467" s="154"/>
      <c r="I467" s="154"/>
    </row>
    <row r="468" spans="2:9" x14ac:dyDescent="0.25">
      <c r="B468" s="154"/>
      <c r="C468" s="169"/>
      <c r="D468" s="169"/>
      <c r="E468" s="169"/>
      <c r="F468" s="154"/>
      <c r="G468" s="154"/>
      <c r="H468" s="154"/>
      <c r="I468" s="154"/>
    </row>
    <row r="469" spans="2:9" x14ac:dyDescent="0.25">
      <c r="B469" s="154"/>
      <c r="C469" s="169"/>
      <c r="D469" s="169"/>
      <c r="E469" s="169"/>
      <c r="F469" s="154"/>
      <c r="G469" s="154"/>
      <c r="H469" s="154"/>
      <c r="I469" s="154"/>
    </row>
    <row r="470" spans="2:9" x14ac:dyDescent="0.25">
      <c r="B470" s="154"/>
      <c r="C470" s="169"/>
      <c r="D470" s="169"/>
      <c r="E470" s="169"/>
      <c r="F470" s="154"/>
      <c r="G470" s="154"/>
      <c r="H470" s="154"/>
      <c r="I470" s="154"/>
    </row>
    <row r="471" spans="2:9" x14ac:dyDescent="0.25">
      <c r="B471" s="154"/>
      <c r="C471" s="169"/>
      <c r="D471" s="169"/>
      <c r="E471" s="169"/>
      <c r="F471" s="154"/>
      <c r="G471" s="154"/>
      <c r="H471" s="154"/>
      <c r="I471" s="154"/>
    </row>
    <row r="472" spans="2:9" x14ac:dyDescent="0.25">
      <c r="B472" s="154"/>
      <c r="C472" s="169"/>
      <c r="D472" s="169"/>
      <c r="E472" s="169"/>
      <c r="F472" s="154"/>
      <c r="G472" s="154"/>
      <c r="H472" s="154"/>
      <c r="I472" s="154"/>
    </row>
    <row r="473" spans="2:9" x14ac:dyDescent="0.25">
      <c r="B473" s="154"/>
      <c r="C473" s="169"/>
      <c r="D473" s="169"/>
      <c r="E473" s="169"/>
      <c r="F473" s="154"/>
      <c r="G473" s="154"/>
      <c r="H473" s="154"/>
      <c r="I473" s="154"/>
    </row>
    <row r="474" spans="2:9" x14ac:dyDescent="0.25">
      <c r="B474" s="154"/>
      <c r="C474" s="169"/>
      <c r="D474" s="169"/>
      <c r="E474" s="169"/>
      <c r="F474" s="154"/>
      <c r="G474" s="154"/>
      <c r="H474" s="154"/>
      <c r="I474" s="154"/>
    </row>
    <row r="475" spans="2:9" x14ac:dyDescent="0.25">
      <c r="B475" s="154"/>
      <c r="C475" s="169"/>
      <c r="D475" s="169"/>
      <c r="E475" s="169"/>
      <c r="F475" s="154"/>
      <c r="G475" s="154"/>
      <c r="H475" s="154"/>
      <c r="I475" s="154"/>
    </row>
    <row r="476" spans="2:9" x14ac:dyDescent="0.25">
      <c r="B476" s="154"/>
      <c r="C476" s="169"/>
      <c r="D476" s="169"/>
      <c r="E476" s="169"/>
      <c r="F476" s="154"/>
      <c r="G476" s="154"/>
      <c r="H476" s="154"/>
      <c r="I476" s="154"/>
    </row>
    <row r="477" spans="2:9" x14ac:dyDescent="0.25">
      <c r="B477" s="154"/>
      <c r="C477" s="169"/>
      <c r="D477" s="169"/>
      <c r="E477" s="169"/>
      <c r="F477" s="154"/>
      <c r="G477" s="154"/>
      <c r="H477" s="154"/>
      <c r="I477" s="154"/>
    </row>
    <row r="478" spans="2:9" x14ac:dyDescent="0.25">
      <c r="B478" s="154"/>
      <c r="C478" s="169"/>
      <c r="D478" s="169"/>
      <c r="E478" s="169"/>
      <c r="F478" s="154"/>
      <c r="G478" s="154"/>
      <c r="H478" s="154"/>
      <c r="I478" s="154"/>
    </row>
    <row r="479" spans="2:9" x14ac:dyDescent="0.25">
      <c r="B479" s="154"/>
      <c r="C479" s="169"/>
      <c r="D479" s="169"/>
      <c r="E479" s="169"/>
      <c r="F479" s="154"/>
      <c r="G479" s="154"/>
      <c r="H479" s="154"/>
      <c r="I479" s="154"/>
    </row>
    <row r="480" spans="2:9" x14ac:dyDescent="0.25">
      <c r="B480" s="154"/>
      <c r="C480" s="169"/>
      <c r="D480" s="169"/>
      <c r="E480" s="169"/>
      <c r="F480" s="154"/>
      <c r="G480" s="154"/>
      <c r="H480" s="154"/>
      <c r="I480" s="154"/>
    </row>
    <row r="481" spans="2:9" x14ac:dyDescent="0.25">
      <c r="B481" s="154"/>
      <c r="C481" s="169"/>
      <c r="D481" s="169"/>
      <c r="E481" s="169"/>
      <c r="F481" s="154"/>
      <c r="G481" s="154"/>
      <c r="H481" s="154"/>
      <c r="I481" s="154"/>
    </row>
    <row r="482" spans="2:9" x14ac:dyDescent="0.25">
      <c r="B482" s="154"/>
      <c r="C482" s="169"/>
      <c r="D482" s="169"/>
      <c r="E482" s="169"/>
      <c r="F482" s="154"/>
      <c r="G482" s="154"/>
      <c r="H482" s="154"/>
      <c r="I482" s="154"/>
    </row>
    <row r="483" spans="2:9" x14ac:dyDescent="0.25">
      <c r="B483" s="154"/>
      <c r="C483" s="169"/>
      <c r="D483" s="169"/>
      <c r="E483" s="169"/>
      <c r="F483" s="154"/>
      <c r="G483" s="154"/>
      <c r="H483" s="154"/>
      <c r="I483" s="154"/>
    </row>
    <row r="484" spans="2:9" x14ac:dyDescent="0.25">
      <c r="B484" s="154"/>
      <c r="C484" s="169"/>
      <c r="D484" s="169"/>
      <c r="E484" s="169"/>
      <c r="F484" s="154"/>
      <c r="G484" s="154"/>
      <c r="H484" s="154"/>
      <c r="I484" s="154"/>
    </row>
    <row r="485" spans="2:9" x14ac:dyDescent="0.25">
      <c r="B485" s="154"/>
      <c r="C485" s="169"/>
      <c r="D485" s="169"/>
      <c r="E485" s="169"/>
      <c r="F485" s="154"/>
      <c r="G485" s="154"/>
      <c r="H485" s="154"/>
      <c r="I485" s="154"/>
    </row>
    <row r="486" spans="2:9" x14ac:dyDescent="0.25">
      <c r="B486" s="154"/>
      <c r="C486" s="169"/>
      <c r="D486" s="169"/>
      <c r="E486" s="169"/>
      <c r="F486" s="154"/>
      <c r="G486" s="154"/>
      <c r="H486" s="154"/>
      <c r="I486" s="154"/>
    </row>
    <row r="487" spans="2:9" x14ac:dyDescent="0.25">
      <c r="B487" s="154"/>
      <c r="C487" s="169"/>
      <c r="D487" s="169"/>
      <c r="E487" s="169"/>
      <c r="F487" s="154"/>
      <c r="G487" s="154"/>
      <c r="H487" s="154"/>
      <c r="I487" s="154"/>
    </row>
    <row r="488" spans="2:9" x14ac:dyDescent="0.25">
      <c r="B488" s="154"/>
      <c r="C488" s="169"/>
      <c r="D488" s="169"/>
      <c r="E488" s="169"/>
      <c r="F488" s="154"/>
      <c r="G488" s="154"/>
      <c r="H488" s="154"/>
      <c r="I488" s="154"/>
    </row>
    <row r="489" spans="2:9" x14ac:dyDescent="0.25">
      <c r="B489" s="154"/>
      <c r="C489" s="169"/>
      <c r="D489" s="169"/>
      <c r="E489" s="169"/>
      <c r="F489" s="154"/>
      <c r="G489" s="154"/>
      <c r="H489" s="154"/>
      <c r="I489" s="154"/>
    </row>
    <row r="490" spans="2:9" x14ac:dyDescent="0.25">
      <c r="B490" s="154"/>
      <c r="C490" s="169"/>
      <c r="D490" s="169"/>
      <c r="E490" s="169"/>
      <c r="F490" s="154"/>
      <c r="G490" s="154"/>
      <c r="H490" s="154"/>
      <c r="I490" s="154"/>
    </row>
    <row r="491" spans="2:9" x14ac:dyDescent="0.25">
      <c r="B491" s="154"/>
      <c r="C491" s="169"/>
      <c r="D491" s="169"/>
      <c r="E491" s="169"/>
      <c r="F491" s="154"/>
      <c r="G491" s="154"/>
      <c r="H491" s="154"/>
      <c r="I491" s="154"/>
    </row>
    <row r="492" spans="2:9" x14ac:dyDescent="0.25">
      <c r="B492" s="154"/>
      <c r="C492" s="169"/>
      <c r="D492" s="169"/>
      <c r="E492" s="169"/>
      <c r="F492" s="154"/>
      <c r="G492" s="154"/>
      <c r="H492" s="154"/>
      <c r="I492" s="154"/>
    </row>
    <row r="493" spans="2:9" x14ac:dyDescent="0.25">
      <c r="B493" s="154"/>
      <c r="C493" s="169"/>
      <c r="D493" s="169"/>
      <c r="E493" s="169"/>
      <c r="F493" s="154"/>
      <c r="G493" s="154"/>
      <c r="H493" s="154"/>
      <c r="I493" s="154"/>
    </row>
    <row r="494" spans="2:9" x14ac:dyDescent="0.25">
      <c r="B494" s="154"/>
      <c r="C494" s="169"/>
      <c r="D494" s="169"/>
      <c r="E494" s="169"/>
      <c r="F494" s="154"/>
      <c r="G494" s="154"/>
      <c r="H494" s="154"/>
      <c r="I494" s="154"/>
    </row>
    <row r="495" spans="2:9" x14ac:dyDescent="0.25">
      <c r="B495" s="154"/>
      <c r="C495" s="169"/>
      <c r="D495" s="169"/>
      <c r="E495" s="169"/>
      <c r="F495" s="154"/>
      <c r="G495" s="154"/>
      <c r="H495" s="154"/>
      <c r="I495" s="154"/>
    </row>
    <row r="496" spans="2:9" x14ac:dyDescent="0.25">
      <c r="B496" s="154"/>
      <c r="C496" s="169"/>
      <c r="D496" s="169"/>
      <c r="E496" s="169"/>
      <c r="F496" s="154"/>
      <c r="G496" s="154"/>
      <c r="H496" s="154"/>
      <c r="I496" s="154"/>
    </row>
    <row r="497" spans="2:9" x14ac:dyDescent="0.25">
      <c r="B497" s="154"/>
      <c r="C497" s="169"/>
      <c r="D497" s="169"/>
      <c r="E497" s="169"/>
      <c r="F497" s="154"/>
      <c r="G497" s="154"/>
      <c r="H497" s="154"/>
      <c r="I497" s="154"/>
    </row>
    <row r="498" spans="2:9" x14ac:dyDescent="0.25">
      <c r="B498" s="154"/>
      <c r="C498" s="169"/>
      <c r="D498" s="169"/>
      <c r="E498" s="169"/>
      <c r="F498" s="154"/>
      <c r="G498" s="154"/>
      <c r="H498" s="154"/>
      <c r="I498" s="154"/>
    </row>
    <row r="499" spans="2:9" x14ac:dyDescent="0.25">
      <c r="B499" s="154"/>
      <c r="C499" s="169"/>
      <c r="D499" s="169"/>
      <c r="E499" s="169"/>
      <c r="F499" s="154"/>
      <c r="G499" s="154"/>
      <c r="H499" s="154"/>
      <c r="I499" s="154"/>
    </row>
    <row r="500" spans="2:9" x14ac:dyDescent="0.25">
      <c r="B500" s="154"/>
      <c r="C500" s="169"/>
      <c r="D500" s="169"/>
      <c r="E500" s="169"/>
      <c r="F500" s="154"/>
      <c r="G500" s="154"/>
      <c r="H500" s="154"/>
      <c r="I500" s="154"/>
    </row>
    <row r="501" spans="2:9" x14ac:dyDescent="0.25">
      <c r="B501" s="154"/>
      <c r="C501" s="169"/>
      <c r="D501" s="169"/>
      <c r="E501" s="169"/>
      <c r="F501" s="154"/>
      <c r="G501" s="154"/>
      <c r="H501" s="154"/>
      <c r="I501" s="154"/>
    </row>
    <row r="502" spans="2:9" x14ac:dyDescent="0.25">
      <c r="B502" s="154"/>
      <c r="C502" s="169"/>
      <c r="D502" s="169"/>
      <c r="E502" s="169"/>
      <c r="F502" s="154"/>
      <c r="G502" s="154"/>
      <c r="H502" s="154"/>
      <c r="I502" s="154"/>
    </row>
    <row r="503" spans="2:9" x14ac:dyDescent="0.25">
      <c r="B503" s="154"/>
      <c r="C503" s="169"/>
      <c r="D503" s="169"/>
      <c r="E503" s="169"/>
      <c r="F503" s="154"/>
      <c r="G503" s="154"/>
      <c r="H503" s="154"/>
      <c r="I503" s="154"/>
    </row>
    <row r="504" spans="2:9" x14ac:dyDescent="0.25">
      <c r="B504" s="154"/>
      <c r="C504" s="169"/>
      <c r="D504" s="169"/>
      <c r="E504" s="169"/>
      <c r="F504" s="154"/>
      <c r="G504" s="154"/>
      <c r="H504" s="154"/>
      <c r="I504" s="154"/>
    </row>
    <row r="505" spans="2:9" x14ac:dyDescent="0.25">
      <c r="B505" s="154"/>
      <c r="C505" s="169"/>
      <c r="D505" s="169"/>
      <c r="E505" s="169"/>
      <c r="F505" s="154"/>
      <c r="G505" s="154"/>
      <c r="H505" s="154"/>
      <c r="I505" s="154"/>
    </row>
    <row r="506" spans="2:9" x14ac:dyDescent="0.25">
      <c r="B506" s="154"/>
      <c r="C506" s="169"/>
      <c r="D506" s="169"/>
      <c r="E506" s="169"/>
      <c r="F506" s="154"/>
      <c r="G506" s="154"/>
      <c r="H506" s="154"/>
      <c r="I506" s="154"/>
    </row>
    <row r="507" spans="2:9" x14ac:dyDescent="0.25">
      <c r="B507" s="154"/>
      <c r="C507" s="169"/>
      <c r="D507" s="169"/>
      <c r="E507" s="169"/>
      <c r="F507" s="154"/>
      <c r="G507" s="154"/>
      <c r="H507" s="154"/>
      <c r="I507" s="154"/>
    </row>
    <row r="508" spans="2:9" x14ac:dyDescent="0.25">
      <c r="B508" s="154"/>
      <c r="C508" s="169"/>
      <c r="D508" s="169"/>
      <c r="E508" s="169"/>
      <c r="F508" s="154"/>
      <c r="G508" s="154"/>
      <c r="H508" s="154"/>
      <c r="I508" s="154"/>
    </row>
    <row r="509" spans="2:9" x14ac:dyDescent="0.25">
      <c r="B509" s="154"/>
      <c r="C509" s="169"/>
      <c r="D509" s="169"/>
      <c r="E509" s="169"/>
      <c r="F509" s="154"/>
      <c r="G509" s="154"/>
      <c r="H509" s="154"/>
      <c r="I509" s="154"/>
    </row>
    <row r="510" spans="2:9" x14ac:dyDescent="0.25">
      <c r="B510" s="154"/>
      <c r="C510" s="169"/>
      <c r="D510" s="169"/>
      <c r="E510" s="169"/>
      <c r="F510" s="154"/>
      <c r="G510" s="154"/>
      <c r="H510" s="154"/>
      <c r="I510" s="154"/>
    </row>
    <row r="511" spans="2:9" x14ac:dyDescent="0.25">
      <c r="B511" s="154"/>
      <c r="C511" s="169"/>
      <c r="D511" s="169"/>
      <c r="E511" s="169"/>
      <c r="F511" s="154"/>
      <c r="G511" s="154"/>
      <c r="H511" s="154"/>
      <c r="I511" s="154"/>
    </row>
    <row r="512" spans="2:9" x14ac:dyDescent="0.25">
      <c r="B512" s="154"/>
      <c r="C512" s="169"/>
      <c r="D512" s="169"/>
      <c r="E512" s="169"/>
      <c r="F512" s="154"/>
      <c r="G512" s="154"/>
      <c r="H512" s="154"/>
      <c r="I512" s="154"/>
    </row>
    <row r="513" spans="2:9" x14ac:dyDescent="0.25">
      <c r="B513" s="154"/>
      <c r="C513" s="169"/>
      <c r="D513" s="169"/>
      <c r="E513" s="169"/>
      <c r="F513" s="154"/>
      <c r="G513" s="154"/>
      <c r="H513" s="154"/>
      <c r="I513" s="154"/>
    </row>
    <row r="514" spans="2:9" x14ac:dyDescent="0.25">
      <c r="B514" s="154"/>
      <c r="C514" s="169"/>
      <c r="D514" s="169"/>
      <c r="E514" s="169"/>
      <c r="F514" s="154"/>
      <c r="G514" s="154"/>
      <c r="H514" s="154"/>
      <c r="I514" s="154"/>
    </row>
    <row r="515" spans="2:9" x14ac:dyDescent="0.25">
      <c r="B515" s="154"/>
      <c r="C515" s="169"/>
      <c r="D515" s="169"/>
      <c r="E515" s="169"/>
      <c r="F515" s="154"/>
      <c r="G515" s="154"/>
      <c r="H515" s="154"/>
      <c r="I515" s="154"/>
    </row>
    <row r="516" spans="2:9" x14ac:dyDescent="0.25">
      <c r="B516" s="154"/>
      <c r="C516" s="169"/>
      <c r="D516" s="169"/>
      <c r="E516" s="169"/>
      <c r="F516" s="154"/>
      <c r="G516" s="154"/>
      <c r="H516" s="154"/>
      <c r="I516" s="154"/>
    </row>
    <row r="517" spans="2:9" x14ac:dyDescent="0.25">
      <c r="B517" s="154"/>
      <c r="C517" s="169"/>
      <c r="D517" s="169"/>
      <c r="E517" s="169"/>
      <c r="F517" s="154"/>
      <c r="G517" s="154"/>
      <c r="H517" s="154"/>
      <c r="I517" s="154"/>
    </row>
    <row r="518" spans="2:9" x14ac:dyDescent="0.25">
      <c r="B518" s="154"/>
      <c r="C518" s="169"/>
      <c r="D518" s="169"/>
      <c r="E518" s="169"/>
      <c r="F518" s="154"/>
      <c r="G518" s="154"/>
      <c r="H518" s="154"/>
      <c r="I518" s="154"/>
    </row>
    <row r="519" spans="2:9" x14ac:dyDescent="0.25">
      <c r="B519" s="154"/>
      <c r="C519" s="169"/>
      <c r="D519" s="169"/>
      <c r="E519" s="169"/>
      <c r="F519" s="154"/>
      <c r="G519" s="154"/>
      <c r="H519" s="154"/>
      <c r="I519" s="154"/>
    </row>
    <row r="520" spans="2:9" x14ac:dyDescent="0.25">
      <c r="B520" s="154"/>
      <c r="C520" s="169"/>
      <c r="D520" s="169"/>
      <c r="E520" s="169"/>
      <c r="F520" s="154"/>
      <c r="G520" s="154"/>
      <c r="H520" s="154"/>
      <c r="I520" s="154"/>
    </row>
    <row r="521" spans="2:9" x14ac:dyDescent="0.25">
      <c r="B521" s="154"/>
      <c r="C521" s="169"/>
      <c r="D521" s="169"/>
      <c r="E521" s="169"/>
      <c r="F521" s="154"/>
      <c r="G521" s="154"/>
      <c r="H521" s="154"/>
      <c r="I521" s="154"/>
    </row>
    <row r="522" spans="2:9" x14ac:dyDescent="0.25">
      <c r="B522" s="154"/>
      <c r="C522" s="169"/>
      <c r="D522" s="169"/>
      <c r="E522" s="169"/>
      <c r="F522" s="154"/>
      <c r="G522" s="154"/>
      <c r="H522" s="154"/>
      <c r="I522" s="154"/>
    </row>
    <row r="523" spans="2:9" x14ac:dyDescent="0.25">
      <c r="B523" s="154"/>
      <c r="C523" s="169"/>
      <c r="D523" s="169"/>
      <c r="E523" s="169"/>
      <c r="F523" s="154"/>
      <c r="G523" s="154"/>
      <c r="H523" s="154"/>
      <c r="I523" s="154"/>
    </row>
    <row r="524" spans="2:9" x14ac:dyDescent="0.25">
      <c r="B524" s="154"/>
      <c r="C524" s="169"/>
      <c r="D524" s="169"/>
      <c r="E524" s="169"/>
      <c r="F524" s="154"/>
      <c r="G524" s="154"/>
      <c r="H524" s="154"/>
      <c r="I524" s="154"/>
    </row>
    <row r="525" spans="2:9" x14ac:dyDescent="0.25">
      <c r="B525" s="154"/>
      <c r="C525" s="169"/>
      <c r="D525" s="169"/>
      <c r="E525" s="169"/>
      <c r="F525" s="154"/>
      <c r="G525" s="154"/>
      <c r="H525" s="154"/>
      <c r="I525" s="154"/>
    </row>
    <row r="526" spans="2:9" x14ac:dyDescent="0.25">
      <c r="B526" s="154"/>
      <c r="C526" s="169"/>
      <c r="D526" s="169"/>
      <c r="E526" s="169"/>
      <c r="F526" s="154"/>
      <c r="G526" s="154"/>
      <c r="H526" s="154"/>
      <c r="I526" s="154"/>
    </row>
    <row r="527" spans="2:9" x14ac:dyDescent="0.25">
      <c r="B527" s="154"/>
      <c r="C527" s="169"/>
      <c r="D527" s="169"/>
      <c r="E527" s="169"/>
      <c r="F527" s="154"/>
      <c r="G527" s="154"/>
      <c r="H527" s="154"/>
      <c r="I527" s="154"/>
    </row>
    <row r="528" spans="2:9" x14ac:dyDescent="0.25">
      <c r="B528" s="154"/>
      <c r="C528" s="169"/>
      <c r="D528" s="169"/>
      <c r="E528" s="169"/>
      <c r="F528" s="154"/>
      <c r="G528" s="154"/>
      <c r="H528" s="154"/>
      <c r="I528" s="154"/>
    </row>
    <row r="529" spans="2:9" x14ac:dyDescent="0.25">
      <c r="B529" s="154"/>
      <c r="C529" s="169"/>
      <c r="D529" s="169"/>
      <c r="E529" s="169"/>
      <c r="F529" s="154"/>
      <c r="G529" s="154"/>
      <c r="H529" s="154"/>
      <c r="I529" s="154"/>
    </row>
    <row r="530" spans="2:9" x14ac:dyDescent="0.25">
      <c r="B530" s="154"/>
      <c r="C530" s="169"/>
      <c r="D530" s="169"/>
      <c r="E530" s="169"/>
      <c r="F530" s="154"/>
      <c r="G530" s="154"/>
      <c r="H530" s="154"/>
      <c r="I530" s="154"/>
    </row>
    <row r="531" spans="2:9" x14ac:dyDescent="0.25">
      <c r="B531" s="154"/>
      <c r="C531" s="169"/>
      <c r="D531" s="169"/>
      <c r="E531" s="169"/>
      <c r="F531" s="154"/>
      <c r="G531" s="154"/>
      <c r="H531" s="154"/>
      <c r="I531" s="154"/>
    </row>
    <row r="532" spans="2:9" x14ac:dyDescent="0.25">
      <c r="B532" s="154"/>
      <c r="C532" s="169"/>
      <c r="D532" s="169"/>
      <c r="E532" s="169"/>
      <c r="F532" s="154"/>
      <c r="G532" s="154"/>
      <c r="H532" s="154"/>
      <c r="I532" s="154"/>
    </row>
    <row r="533" spans="2:9" x14ac:dyDescent="0.25">
      <c r="B533" s="154"/>
      <c r="C533" s="169"/>
      <c r="D533" s="169"/>
      <c r="E533" s="169"/>
      <c r="F533" s="154"/>
      <c r="G533" s="154"/>
      <c r="H533" s="154"/>
      <c r="I533" s="154"/>
    </row>
    <row r="534" spans="2:9" x14ac:dyDescent="0.25">
      <c r="B534" s="154"/>
      <c r="C534" s="169"/>
      <c r="D534" s="169"/>
      <c r="E534" s="169"/>
      <c r="F534" s="154"/>
      <c r="G534" s="154"/>
      <c r="H534" s="154"/>
      <c r="I534" s="154"/>
    </row>
    <row r="535" spans="2:9" x14ac:dyDescent="0.25">
      <c r="B535" s="154"/>
      <c r="C535" s="169"/>
      <c r="D535" s="169"/>
      <c r="E535" s="169"/>
      <c r="F535" s="154"/>
      <c r="G535" s="154"/>
      <c r="H535" s="154"/>
      <c r="I535" s="154"/>
    </row>
    <row r="536" spans="2:9" x14ac:dyDescent="0.25">
      <c r="B536" s="154"/>
      <c r="C536" s="169"/>
      <c r="D536" s="169"/>
      <c r="E536" s="169"/>
      <c r="F536" s="154"/>
      <c r="G536" s="154"/>
      <c r="H536" s="154"/>
      <c r="I536" s="154"/>
    </row>
    <row r="537" spans="2:9" x14ac:dyDescent="0.25">
      <c r="B537" s="154"/>
      <c r="C537" s="169"/>
      <c r="D537" s="169"/>
      <c r="E537" s="169"/>
      <c r="F537" s="154"/>
      <c r="G537" s="154"/>
      <c r="H537" s="154"/>
      <c r="I537" s="154"/>
    </row>
    <row r="538" spans="2:9" x14ac:dyDescent="0.25">
      <c r="B538" s="154"/>
      <c r="C538" s="169"/>
      <c r="D538" s="169"/>
      <c r="E538" s="169"/>
      <c r="F538" s="154"/>
      <c r="G538" s="154"/>
      <c r="H538" s="154"/>
      <c r="I538" s="154"/>
    </row>
    <row r="539" spans="2:9" x14ac:dyDescent="0.25">
      <c r="B539" s="154"/>
      <c r="C539" s="169"/>
      <c r="D539" s="169"/>
      <c r="E539" s="169"/>
      <c r="F539" s="154"/>
      <c r="G539" s="154"/>
      <c r="H539" s="154"/>
      <c r="I539" s="154"/>
    </row>
    <row r="540" spans="2:9" x14ac:dyDescent="0.25">
      <c r="B540" s="154"/>
      <c r="C540" s="169"/>
      <c r="D540" s="169"/>
      <c r="E540" s="169"/>
      <c r="F540" s="154"/>
      <c r="G540" s="154"/>
      <c r="H540" s="154"/>
      <c r="I540" s="154"/>
    </row>
    <row r="541" spans="2:9" x14ac:dyDescent="0.25">
      <c r="B541" s="154"/>
      <c r="C541" s="169"/>
      <c r="D541" s="169"/>
      <c r="E541" s="169"/>
      <c r="F541" s="154"/>
      <c r="G541" s="154"/>
      <c r="H541" s="154"/>
      <c r="I541" s="154"/>
    </row>
    <row r="542" spans="2:9" x14ac:dyDescent="0.25">
      <c r="B542" s="154"/>
      <c r="C542" s="169"/>
      <c r="D542" s="169"/>
      <c r="E542" s="169"/>
      <c r="F542" s="154"/>
      <c r="G542" s="154"/>
      <c r="H542" s="154"/>
      <c r="I542" s="154"/>
    </row>
    <row r="543" spans="2:9" x14ac:dyDescent="0.25">
      <c r="B543" s="154"/>
      <c r="C543" s="169"/>
      <c r="D543" s="169"/>
      <c r="E543" s="169"/>
      <c r="F543" s="154"/>
      <c r="G543" s="154"/>
      <c r="H543" s="154"/>
      <c r="I543" s="154"/>
    </row>
    <row r="544" spans="2:9" x14ac:dyDescent="0.25">
      <c r="B544" s="154"/>
      <c r="C544" s="169"/>
      <c r="D544" s="169"/>
      <c r="E544" s="169"/>
      <c r="F544" s="154"/>
      <c r="G544" s="154"/>
      <c r="H544" s="154"/>
      <c r="I544" s="154"/>
    </row>
    <row r="545" spans="2:9" x14ac:dyDescent="0.25">
      <c r="B545" s="154"/>
      <c r="C545" s="169"/>
      <c r="D545" s="169"/>
      <c r="E545" s="169"/>
      <c r="F545" s="154"/>
      <c r="G545" s="154"/>
      <c r="H545" s="154"/>
      <c r="I545" s="154"/>
    </row>
    <row r="546" spans="2:9" x14ac:dyDescent="0.25">
      <c r="B546" s="154"/>
      <c r="C546" s="169"/>
      <c r="D546" s="169"/>
      <c r="E546" s="169"/>
      <c r="F546" s="154"/>
      <c r="G546" s="154"/>
      <c r="H546" s="154"/>
      <c r="I546" s="154"/>
    </row>
    <row r="547" spans="2:9" x14ac:dyDescent="0.25">
      <c r="B547" s="154"/>
      <c r="C547" s="169"/>
      <c r="D547" s="169"/>
      <c r="E547" s="169"/>
      <c r="F547" s="154"/>
      <c r="G547" s="154"/>
      <c r="H547" s="154"/>
      <c r="I547" s="154"/>
    </row>
    <row r="548" spans="2:9" x14ac:dyDescent="0.25">
      <c r="B548" s="154"/>
      <c r="C548" s="169"/>
      <c r="D548" s="169"/>
      <c r="E548" s="169"/>
      <c r="F548" s="154"/>
      <c r="G548" s="154"/>
      <c r="H548" s="154"/>
      <c r="I548" s="154"/>
    </row>
    <row r="549" spans="2:9" x14ac:dyDescent="0.25">
      <c r="B549" s="154"/>
      <c r="C549" s="169"/>
      <c r="D549" s="169"/>
      <c r="E549" s="169"/>
      <c r="F549" s="154"/>
      <c r="G549" s="154"/>
      <c r="H549" s="154"/>
      <c r="I549" s="154"/>
    </row>
    <row r="550" spans="2:9" x14ac:dyDescent="0.25">
      <c r="B550" s="154"/>
      <c r="C550" s="169"/>
      <c r="D550" s="169"/>
      <c r="E550" s="169"/>
      <c r="F550" s="154"/>
      <c r="G550" s="154"/>
      <c r="H550" s="154"/>
      <c r="I550" s="154"/>
    </row>
    <row r="551" spans="2:9" x14ac:dyDescent="0.25">
      <c r="B551" s="154"/>
      <c r="C551" s="169"/>
      <c r="D551" s="169"/>
      <c r="E551" s="169"/>
      <c r="F551" s="154"/>
      <c r="G551" s="154"/>
      <c r="H551" s="154"/>
      <c r="I551" s="154"/>
    </row>
    <row r="552" spans="2:9" x14ac:dyDescent="0.25">
      <c r="B552" s="154"/>
      <c r="C552" s="169"/>
      <c r="D552" s="169"/>
      <c r="E552" s="169"/>
      <c r="F552" s="154"/>
      <c r="G552" s="154"/>
      <c r="H552" s="154"/>
      <c r="I552" s="154"/>
    </row>
    <row r="553" spans="2:9" x14ac:dyDescent="0.25">
      <c r="B553" s="154"/>
      <c r="C553" s="169"/>
      <c r="D553" s="169"/>
      <c r="E553" s="169"/>
      <c r="F553" s="154"/>
      <c r="G553" s="154"/>
      <c r="H553" s="154"/>
      <c r="I553" s="154"/>
    </row>
    <row r="554" spans="2:9" x14ac:dyDescent="0.25">
      <c r="B554" s="154"/>
      <c r="C554" s="169"/>
      <c r="D554" s="169"/>
      <c r="E554" s="169"/>
      <c r="F554" s="154"/>
      <c r="G554" s="154"/>
      <c r="H554" s="154"/>
      <c r="I554" s="154"/>
    </row>
    <row r="555" spans="2:9" x14ac:dyDescent="0.25">
      <c r="B555" s="154"/>
      <c r="C555" s="169"/>
      <c r="D555" s="169"/>
      <c r="E555" s="169"/>
      <c r="F555" s="154"/>
      <c r="G555" s="154"/>
      <c r="H555" s="154"/>
      <c r="I555" s="154"/>
    </row>
    <row r="556" spans="2:9" x14ac:dyDescent="0.25">
      <c r="B556" s="154"/>
      <c r="C556" s="169"/>
      <c r="D556" s="169"/>
      <c r="E556" s="169"/>
      <c r="F556" s="154"/>
      <c r="G556" s="154"/>
      <c r="H556" s="154"/>
      <c r="I556" s="154"/>
    </row>
    <row r="557" spans="2:9" x14ac:dyDescent="0.25">
      <c r="B557" s="154"/>
      <c r="C557" s="169"/>
      <c r="D557" s="169"/>
      <c r="E557" s="169"/>
      <c r="F557" s="154"/>
      <c r="G557" s="154"/>
      <c r="H557" s="154"/>
      <c r="I557" s="154"/>
    </row>
    <row r="558" spans="2:9" x14ac:dyDescent="0.25">
      <c r="B558" s="154"/>
      <c r="C558" s="169"/>
      <c r="D558" s="169"/>
      <c r="E558" s="169"/>
      <c r="F558" s="154"/>
      <c r="G558" s="154"/>
      <c r="H558" s="154"/>
      <c r="I558" s="154"/>
    </row>
    <row r="559" spans="2:9" x14ac:dyDescent="0.25">
      <c r="B559" s="154"/>
      <c r="C559" s="169"/>
      <c r="D559" s="169"/>
      <c r="E559" s="169"/>
      <c r="F559" s="154"/>
      <c r="G559" s="154"/>
      <c r="H559" s="154"/>
      <c r="I559" s="154"/>
    </row>
    <row r="560" spans="2:9" x14ac:dyDescent="0.25">
      <c r="B560" s="154"/>
      <c r="C560" s="169"/>
      <c r="D560" s="169"/>
      <c r="E560" s="169"/>
      <c r="F560" s="154"/>
      <c r="G560" s="154"/>
      <c r="H560" s="154"/>
      <c r="I560" s="154"/>
    </row>
    <row r="561" spans="2:9" x14ac:dyDescent="0.25">
      <c r="B561" s="154"/>
      <c r="C561" s="169"/>
      <c r="D561" s="169"/>
      <c r="E561" s="169"/>
      <c r="F561" s="154"/>
      <c r="G561" s="154"/>
      <c r="H561" s="154"/>
      <c r="I561" s="154"/>
    </row>
    <row r="562" spans="2:9" x14ac:dyDescent="0.25">
      <c r="B562" s="154"/>
      <c r="C562" s="169"/>
      <c r="D562" s="169"/>
      <c r="E562" s="169"/>
      <c r="F562" s="154"/>
      <c r="G562" s="154"/>
      <c r="H562" s="154"/>
      <c r="I562" s="154"/>
    </row>
    <row r="563" spans="2:9" x14ac:dyDescent="0.25">
      <c r="B563" s="154"/>
      <c r="C563" s="169"/>
      <c r="D563" s="169"/>
      <c r="E563" s="169"/>
      <c r="F563" s="154"/>
      <c r="G563" s="154"/>
      <c r="H563" s="154"/>
      <c r="I563" s="154"/>
    </row>
    <row r="564" spans="2:9" x14ac:dyDescent="0.25">
      <c r="B564" s="154"/>
      <c r="C564" s="169"/>
      <c r="D564" s="169"/>
      <c r="E564" s="169"/>
      <c r="F564" s="154"/>
      <c r="G564" s="154"/>
      <c r="H564" s="154"/>
      <c r="I564" s="154"/>
    </row>
    <row r="565" spans="2:9" x14ac:dyDescent="0.25">
      <c r="B565" s="154"/>
      <c r="C565" s="169"/>
      <c r="D565" s="169"/>
      <c r="E565" s="169"/>
      <c r="F565" s="154"/>
      <c r="G565" s="154"/>
      <c r="H565" s="154"/>
      <c r="I565" s="154"/>
    </row>
    <row r="566" spans="2:9" x14ac:dyDescent="0.25">
      <c r="B566" s="154"/>
      <c r="C566" s="169"/>
      <c r="D566" s="169"/>
      <c r="E566" s="169"/>
      <c r="F566" s="154"/>
      <c r="G566" s="154"/>
      <c r="H566" s="154"/>
      <c r="I566" s="154"/>
    </row>
    <row r="567" spans="2:9" x14ac:dyDescent="0.25">
      <c r="B567" s="154"/>
      <c r="C567" s="169"/>
      <c r="D567" s="169"/>
      <c r="E567" s="169"/>
      <c r="F567" s="154"/>
      <c r="G567" s="154"/>
      <c r="H567" s="154"/>
      <c r="I567" s="154"/>
    </row>
    <row r="568" spans="2:9" x14ac:dyDescent="0.25">
      <c r="B568" s="154"/>
      <c r="C568" s="169"/>
      <c r="D568" s="169"/>
      <c r="E568" s="169"/>
      <c r="F568" s="154"/>
      <c r="G568" s="154"/>
      <c r="H568" s="154"/>
      <c r="I568" s="154"/>
    </row>
    <row r="569" spans="2:9" x14ac:dyDescent="0.25">
      <c r="B569" s="154"/>
      <c r="C569" s="169"/>
      <c r="D569" s="169"/>
      <c r="E569" s="169"/>
      <c r="F569" s="154"/>
      <c r="G569" s="154"/>
      <c r="H569" s="154"/>
      <c r="I569" s="154"/>
    </row>
    <row r="570" spans="2:9" x14ac:dyDescent="0.25">
      <c r="B570" s="154"/>
      <c r="C570" s="169"/>
      <c r="D570" s="169"/>
      <c r="E570" s="169"/>
      <c r="F570" s="154"/>
      <c r="G570" s="154"/>
      <c r="H570" s="154"/>
      <c r="I570" s="154"/>
    </row>
    <row r="571" spans="2:9" x14ac:dyDescent="0.25">
      <c r="B571" s="154"/>
      <c r="C571" s="169"/>
      <c r="D571" s="169"/>
      <c r="E571" s="169"/>
      <c r="F571" s="154"/>
      <c r="G571" s="154"/>
      <c r="H571" s="154"/>
      <c r="I571" s="154"/>
    </row>
    <row r="572" spans="2:9" x14ac:dyDescent="0.25">
      <c r="B572" s="154"/>
      <c r="C572" s="169"/>
      <c r="D572" s="169"/>
      <c r="E572" s="169"/>
      <c r="F572" s="154"/>
      <c r="G572" s="154"/>
      <c r="H572" s="154"/>
      <c r="I572" s="154"/>
    </row>
    <row r="573" spans="2:9" x14ac:dyDescent="0.25">
      <c r="B573" s="154"/>
      <c r="C573" s="169"/>
      <c r="D573" s="169"/>
      <c r="E573" s="169"/>
      <c r="F573" s="154"/>
      <c r="G573" s="154"/>
      <c r="H573" s="154"/>
      <c r="I573" s="154"/>
    </row>
    <row r="574" spans="2:9" x14ac:dyDescent="0.25">
      <c r="B574" s="154"/>
      <c r="C574" s="169"/>
      <c r="D574" s="169"/>
      <c r="E574" s="169"/>
      <c r="F574" s="154"/>
      <c r="G574" s="154"/>
      <c r="H574" s="154"/>
      <c r="I574" s="154"/>
    </row>
    <row r="575" spans="2:9" x14ac:dyDescent="0.25">
      <c r="B575" s="154"/>
      <c r="C575" s="169"/>
      <c r="D575" s="169"/>
      <c r="E575" s="169"/>
      <c r="F575" s="154"/>
      <c r="G575" s="154"/>
      <c r="H575" s="154"/>
      <c r="I575" s="154"/>
    </row>
    <row r="576" spans="2:9" x14ac:dyDescent="0.25">
      <c r="B576" s="154"/>
      <c r="C576" s="169"/>
      <c r="D576" s="169"/>
      <c r="E576" s="169"/>
      <c r="F576" s="154"/>
      <c r="G576" s="154"/>
      <c r="H576" s="154"/>
      <c r="I576" s="154"/>
    </row>
    <row r="577" spans="2:9" x14ac:dyDescent="0.25">
      <c r="B577" s="154"/>
      <c r="C577" s="169"/>
      <c r="D577" s="169"/>
      <c r="E577" s="169"/>
      <c r="F577" s="154"/>
      <c r="G577" s="154"/>
      <c r="H577" s="154"/>
      <c r="I577" s="154"/>
    </row>
    <row r="578" spans="2:9" x14ac:dyDescent="0.25">
      <c r="B578" s="154"/>
      <c r="C578" s="169"/>
      <c r="D578" s="169"/>
      <c r="E578" s="169"/>
      <c r="F578" s="154"/>
      <c r="G578" s="154"/>
      <c r="H578" s="154"/>
      <c r="I578" s="154"/>
    </row>
    <row r="579" spans="2:9" x14ac:dyDescent="0.25">
      <c r="B579" s="154"/>
      <c r="C579" s="169"/>
      <c r="D579" s="169"/>
      <c r="E579" s="169"/>
      <c r="F579" s="154"/>
      <c r="G579" s="154"/>
      <c r="H579" s="154"/>
      <c r="I579" s="154"/>
    </row>
    <row r="580" spans="2:9" x14ac:dyDescent="0.25">
      <c r="B580" s="154"/>
      <c r="C580" s="169"/>
      <c r="D580" s="169"/>
      <c r="E580" s="169"/>
      <c r="F580" s="154"/>
      <c r="G580" s="154"/>
      <c r="H580" s="154"/>
      <c r="I580" s="154"/>
    </row>
    <row r="581" spans="2:9" x14ac:dyDescent="0.25">
      <c r="B581" s="154"/>
      <c r="C581" s="169"/>
      <c r="D581" s="169"/>
      <c r="E581" s="169"/>
      <c r="F581" s="154"/>
      <c r="G581" s="154"/>
      <c r="H581" s="154"/>
      <c r="I581" s="154"/>
    </row>
    <row r="582" spans="2:9" x14ac:dyDescent="0.25">
      <c r="B582" s="154"/>
      <c r="C582" s="169"/>
      <c r="D582" s="169"/>
      <c r="E582" s="169"/>
      <c r="F582" s="154"/>
      <c r="G582" s="154"/>
      <c r="H582" s="154"/>
      <c r="I582" s="154"/>
    </row>
    <row r="583" spans="2:9" x14ac:dyDescent="0.25">
      <c r="B583" s="154"/>
      <c r="C583" s="169"/>
      <c r="D583" s="169"/>
      <c r="E583" s="169"/>
      <c r="F583" s="154"/>
      <c r="G583" s="154"/>
      <c r="H583" s="154"/>
      <c r="I583" s="154"/>
    </row>
    <row r="584" spans="2:9" x14ac:dyDescent="0.25">
      <c r="B584" s="154"/>
      <c r="C584" s="169"/>
      <c r="D584" s="169"/>
      <c r="E584" s="169"/>
      <c r="F584" s="154"/>
      <c r="G584" s="154"/>
      <c r="H584" s="154"/>
      <c r="I584" s="154"/>
    </row>
    <row r="585" spans="2:9" x14ac:dyDescent="0.25">
      <c r="B585" s="154"/>
      <c r="C585" s="169"/>
      <c r="D585" s="169"/>
      <c r="E585" s="169"/>
      <c r="F585" s="154"/>
      <c r="G585" s="154"/>
      <c r="H585" s="154"/>
      <c r="I585" s="154"/>
    </row>
    <row r="586" spans="2:9" x14ac:dyDescent="0.25">
      <c r="B586" s="154"/>
      <c r="C586" s="169"/>
      <c r="D586" s="169"/>
      <c r="E586" s="169"/>
      <c r="F586" s="154"/>
      <c r="G586" s="154"/>
      <c r="H586" s="154"/>
      <c r="I586" s="154"/>
    </row>
    <row r="587" spans="2:9" x14ac:dyDescent="0.25">
      <c r="B587" s="154"/>
      <c r="C587" s="169"/>
      <c r="D587" s="169"/>
      <c r="E587" s="169"/>
      <c r="F587" s="154"/>
      <c r="G587" s="154"/>
      <c r="H587" s="154"/>
      <c r="I587" s="154"/>
    </row>
    <row r="588" spans="2:9" x14ac:dyDescent="0.25">
      <c r="B588" s="154"/>
      <c r="C588" s="169"/>
      <c r="D588" s="169"/>
      <c r="E588" s="169"/>
      <c r="F588" s="154"/>
      <c r="G588" s="154"/>
      <c r="H588" s="154"/>
      <c r="I588" s="154"/>
    </row>
    <row r="589" spans="2:9" x14ac:dyDescent="0.25">
      <c r="B589" s="154"/>
      <c r="C589" s="169"/>
      <c r="D589" s="169"/>
      <c r="E589" s="169"/>
      <c r="F589" s="154"/>
      <c r="G589" s="154"/>
      <c r="H589" s="154"/>
      <c r="I589" s="154"/>
    </row>
    <row r="590" spans="2:9" x14ac:dyDescent="0.25">
      <c r="B590" s="154"/>
      <c r="C590" s="169"/>
      <c r="D590" s="169"/>
      <c r="E590" s="169"/>
      <c r="F590" s="154"/>
      <c r="G590" s="154"/>
      <c r="H590" s="154"/>
      <c r="I590" s="154"/>
    </row>
    <row r="591" spans="2:9" x14ac:dyDescent="0.25">
      <c r="B591" s="154"/>
      <c r="C591" s="169"/>
      <c r="D591" s="169"/>
      <c r="E591" s="169"/>
      <c r="F591" s="154"/>
      <c r="G591" s="154"/>
      <c r="H591" s="154"/>
      <c r="I591" s="154"/>
    </row>
    <row r="592" spans="2:9" x14ac:dyDescent="0.25">
      <c r="B592" s="154"/>
      <c r="C592" s="169"/>
      <c r="D592" s="169"/>
      <c r="E592" s="169"/>
      <c r="F592" s="154"/>
      <c r="G592" s="154"/>
      <c r="H592" s="154"/>
      <c r="I592" s="154"/>
    </row>
    <row r="593" spans="2:9" x14ac:dyDescent="0.25">
      <c r="B593" s="154"/>
      <c r="C593" s="169"/>
      <c r="D593" s="169"/>
      <c r="E593" s="169"/>
      <c r="F593" s="154"/>
      <c r="G593" s="154"/>
      <c r="H593" s="154"/>
      <c r="I593" s="154"/>
    </row>
    <row r="594" spans="2:9" x14ac:dyDescent="0.25">
      <c r="B594" s="154"/>
      <c r="C594" s="169"/>
      <c r="D594" s="169"/>
      <c r="E594" s="169"/>
      <c r="F594" s="154"/>
      <c r="G594" s="154"/>
      <c r="H594" s="154"/>
      <c r="I594" s="154"/>
    </row>
    <row r="595" spans="2:9" x14ac:dyDescent="0.25">
      <c r="B595" s="154"/>
      <c r="C595" s="169"/>
      <c r="D595" s="169"/>
      <c r="E595" s="169"/>
      <c r="F595" s="154"/>
      <c r="G595" s="154"/>
      <c r="H595" s="154"/>
      <c r="I595" s="154"/>
    </row>
    <row r="596" spans="2:9" x14ac:dyDescent="0.25">
      <c r="B596" s="154"/>
      <c r="C596" s="169"/>
      <c r="D596" s="169"/>
      <c r="E596" s="169"/>
      <c r="F596" s="154"/>
      <c r="G596" s="154"/>
      <c r="H596" s="154"/>
      <c r="I596" s="154"/>
    </row>
    <row r="597" spans="2:9" x14ac:dyDescent="0.25">
      <c r="B597" s="154"/>
      <c r="C597" s="169"/>
      <c r="D597" s="169"/>
      <c r="E597" s="169"/>
      <c r="F597" s="154"/>
      <c r="G597" s="154"/>
      <c r="H597" s="154"/>
      <c r="I597" s="154"/>
    </row>
    <row r="598" spans="2:9" x14ac:dyDescent="0.25">
      <c r="B598" s="154"/>
      <c r="C598" s="169"/>
      <c r="D598" s="169"/>
      <c r="E598" s="169"/>
      <c r="F598" s="154"/>
      <c r="G598" s="154"/>
      <c r="H598" s="154"/>
      <c r="I598" s="154"/>
    </row>
    <row r="599" spans="2:9" x14ac:dyDescent="0.25">
      <c r="B599" s="154"/>
      <c r="C599" s="169"/>
      <c r="D599" s="169"/>
      <c r="E599" s="169"/>
      <c r="F599" s="154"/>
      <c r="G599" s="154"/>
      <c r="H599" s="154"/>
      <c r="I599" s="154"/>
    </row>
    <row r="600" spans="2:9" x14ac:dyDescent="0.25">
      <c r="B600" s="154"/>
      <c r="C600" s="169"/>
      <c r="D600" s="169"/>
      <c r="E600" s="169"/>
      <c r="F600" s="154"/>
      <c r="G600" s="154"/>
      <c r="H600" s="154"/>
      <c r="I600" s="154"/>
    </row>
    <row r="601" spans="2:9" x14ac:dyDescent="0.25">
      <c r="B601" s="154"/>
      <c r="C601" s="169"/>
      <c r="D601" s="169"/>
      <c r="E601" s="169"/>
      <c r="F601" s="154"/>
      <c r="G601" s="154"/>
      <c r="H601" s="154"/>
      <c r="I601" s="154"/>
    </row>
    <row r="602" spans="2:9" x14ac:dyDescent="0.25">
      <c r="B602" s="154"/>
      <c r="C602" s="169"/>
      <c r="D602" s="169"/>
      <c r="E602" s="169"/>
      <c r="F602" s="154"/>
      <c r="G602" s="154"/>
      <c r="H602" s="154"/>
      <c r="I602" s="154"/>
    </row>
    <row r="603" spans="2:9" x14ac:dyDescent="0.25">
      <c r="B603" s="154"/>
      <c r="C603" s="169"/>
      <c r="D603" s="169"/>
      <c r="E603" s="169"/>
      <c r="F603" s="154"/>
      <c r="G603" s="154"/>
      <c r="H603" s="154"/>
      <c r="I603" s="154"/>
    </row>
    <row r="604" spans="2:9" x14ac:dyDescent="0.25">
      <c r="B604" s="154"/>
      <c r="C604" s="169"/>
      <c r="D604" s="169"/>
      <c r="E604" s="169"/>
      <c r="F604" s="154"/>
      <c r="G604" s="154"/>
      <c r="H604" s="154"/>
      <c r="I604" s="154"/>
    </row>
    <row r="605" spans="2:9" x14ac:dyDescent="0.25">
      <c r="B605" s="154"/>
      <c r="C605" s="169"/>
      <c r="D605" s="169"/>
      <c r="E605" s="169"/>
      <c r="F605" s="154"/>
      <c r="G605" s="154"/>
      <c r="H605" s="154"/>
      <c r="I605" s="154"/>
    </row>
    <row r="606" spans="2:9" x14ac:dyDescent="0.25">
      <c r="B606" s="154"/>
      <c r="C606" s="169"/>
      <c r="D606" s="169"/>
      <c r="E606" s="169"/>
      <c r="F606" s="154"/>
      <c r="G606" s="154"/>
      <c r="H606" s="154"/>
      <c r="I606" s="154"/>
    </row>
    <row r="607" spans="2:9" x14ac:dyDescent="0.25">
      <c r="B607" s="154"/>
      <c r="C607" s="169"/>
      <c r="D607" s="169"/>
      <c r="E607" s="169"/>
      <c r="F607" s="154"/>
      <c r="G607" s="154"/>
      <c r="H607" s="154"/>
      <c r="I607" s="154"/>
    </row>
    <row r="608" spans="2:9" x14ac:dyDescent="0.25">
      <c r="B608" s="154"/>
      <c r="C608" s="169"/>
      <c r="D608" s="169"/>
      <c r="E608" s="169"/>
      <c r="F608" s="154"/>
      <c r="G608" s="154"/>
      <c r="H608" s="154"/>
      <c r="I608" s="154"/>
    </row>
    <row r="609" spans="2:9" x14ac:dyDescent="0.25">
      <c r="B609" s="154"/>
      <c r="C609" s="169"/>
      <c r="D609" s="169"/>
      <c r="E609" s="169"/>
      <c r="F609" s="154"/>
      <c r="G609" s="154"/>
      <c r="H609" s="154"/>
      <c r="I609" s="154"/>
    </row>
    <row r="610" spans="2:9" x14ac:dyDescent="0.25">
      <c r="B610" s="154"/>
      <c r="C610" s="169"/>
      <c r="D610" s="169"/>
      <c r="E610" s="169"/>
      <c r="F610" s="154"/>
      <c r="G610" s="154"/>
      <c r="H610" s="154"/>
      <c r="I610" s="154"/>
    </row>
    <row r="611" spans="2:9" x14ac:dyDescent="0.25">
      <c r="B611" s="154"/>
      <c r="C611" s="169"/>
      <c r="D611" s="169"/>
      <c r="E611" s="169"/>
      <c r="F611" s="154"/>
      <c r="G611" s="154"/>
      <c r="H611" s="154"/>
      <c r="I611" s="154"/>
    </row>
    <row r="612" spans="2:9" x14ac:dyDescent="0.25">
      <c r="B612" s="154"/>
      <c r="C612" s="169"/>
      <c r="D612" s="169"/>
      <c r="E612" s="169"/>
      <c r="F612" s="154"/>
      <c r="G612" s="154"/>
      <c r="H612" s="154"/>
      <c r="I612" s="154"/>
    </row>
    <row r="613" spans="2:9" x14ac:dyDescent="0.25">
      <c r="B613" s="154"/>
      <c r="C613" s="169"/>
      <c r="D613" s="169"/>
      <c r="E613" s="169"/>
      <c r="F613" s="154"/>
      <c r="G613" s="154"/>
      <c r="H613" s="154"/>
      <c r="I613" s="154"/>
    </row>
    <row r="614" spans="2:9" x14ac:dyDescent="0.25">
      <c r="B614" s="154"/>
      <c r="C614" s="169"/>
      <c r="D614" s="169"/>
      <c r="E614" s="169"/>
      <c r="F614" s="154"/>
      <c r="G614" s="154"/>
      <c r="H614" s="154"/>
      <c r="I614" s="154"/>
    </row>
    <row r="615" spans="2:9" x14ac:dyDescent="0.25">
      <c r="B615" s="154"/>
      <c r="C615" s="169"/>
      <c r="D615" s="169"/>
      <c r="E615" s="169"/>
      <c r="F615" s="154"/>
      <c r="G615" s="154"/>
      <c r="H615" s="154"/>
      <c r="I615" s="154"/>
    </row>
    <row r="616" spans="2:9" x14ac:dyDescent="0.25">
      <c r="B616" s="154"/>
      <c r="C616" s="169"/>
      <c r="D616" s="169"/>
      <c r="E616" s="169"/>
      <c r="F616" s="154"/>
      <c r="G616" s="154"/>
      <c r="H616" s="154"/>
      <c r="I616" s="154"/>
    </row>
    <row r="617" spans="2:9" x14ac:dyDescent="0.25">
      <c r="B617" s="154"/>
      <c r="C617" s="169"/>
      <c r="D617" s="169"/>
      <c r="E617" s="169"/>
      <c r="F617" s="154"/>
      <c r="G617" s="154"/>
      <c r="H617" s="154"/>
      <c r="I617" s="154"/>
    </row>
    <row r="618" spans="2:9" x14ac:dyDescent="0.25">
      <c r="B618" s="154"/>
      <c r="C618" s="169"/>
      <c r="D618" s="169"/>
      <c r="E618" s="169"/>
      <c r="F618" s="154"/>
      <c r="G618" s="154"/>
      <c r="H618" s="154"/>
      <c r="I618" s="154"/>
    </row>
    <row r="619" spans="2:9" x14ac:dyDescent="0.25">
      <c r="B619" s="154"/>
      <c r="C619" s="169"/>
      <c r="D619" s="169"/>
      <c r="E619" s="169"/>
      <c r="F619" s="154"/>
      <c r="G619" s="154"/>
      <c r="H619" s="154"/>
      <c r="I619" s="154"/>
    </row>
    <row r="620" spans="2:9" x14ac:dyDescent="0.25">
      <c r="B620" s="154"/>
      <c r="C620" s="169"/>
      <c r="D620" s="169"/>
      <c r="E620" s="169"/>
      <c r="F620" s="154"/>
      <c r="G620" s="154"/>
      <c r="H620" s="154"/>
      <c r="I620" s="154"/>
    </row>
    <row r="621" spans="2:9" x14ac:dyDescent="0.25">
      <c r="B621" s="154"/>
      <c r="C621" s="169"/>
      <c r="D621" s="169"/>
      <c r="E621" s="169"/>
      <c r="F621" s="154"/>
      <c r="G621" s="154"/>
      <c r="H621" s="154"/>
      <c r="I621" s="154"/>
    </row>
    <row r="622" spans="2:9" x14ac:dyDescent="0.25">
      <c r="B622" s="154"/>
      <c r="C622" s="169"/>
      <c r="D622" s="169"/>
      <c r="E622" s="169"/>
      <c r="F622" s="154"/>
      <c r="G622" s="154"/>
      <c r="H622" s="154"/>
      <c r="I622" s="154"/>
    </row>
    <row r="623" spans="2:9" x14ac:dyDescent="0.25">
      <c r="B623" s="154"/>
      <c r="C623" s="169"/>
      <c r="D623" s="169"/>
      <c r="E623" s="169"/>
      <c r="F623" s="154"/>
      <c r="G623" s="154"/>
      <c r="H623" s="154"/>
      <c r="I623" s="154"/>
    </row>
    <row r="624" spans="2:9" x14ac:dyDescent="0.25">
      <c r="B624" s="154"/>
      <c r="C624" s="169"/>
      <c r="D624" s="169"/>
      <c r="E624" s="169"/>
      <c r="F624" s="154"/>
      <c r="G624" s="154"/>
      <c r="H624" s="154"/>
      <c r="I624" s="154"/>
    </row>
    <row r="625" spans="2:9" x14ac:dyDescent="0.25">
      <c r="B625" s="154"/>
      <c r="C625" s="169"/>
      <c r="D625" s="169"/>
      <c r="E625" s="169"/>
      <c r="F625" s="154"/>
      <c r="G625" s="154"/>
      <c r="H625" s="154"/>
      <c r="I625" s="154"/>
    </row>
    <row r="626" spans="2:9" x14ac:dyDescent="0.25">
      <c r="B626" s="154"/>
      <c r="C626" s="169"/>
      <c r="D626" s="169"/>
      <c r="E626" s="169"/>
      <c r="F626" s="154"/>
      <c r="G626" s="154"/>
      <c r="H626" s="154"/>
      <c r="I626" s="154"/>
    </row>
    <row r="627" spans="2:9" x14ac:dyDescent="0.25">
      <c r="B627" s="154"/>
      <c r="C627" s="169"/>
      <c r="D627" s="169"/>
      <c r="E627" s="169"/>
      <c r="F627" s="154"/>
      <c r="G627" s="154"/>
      <c r="H627" s="154"/>
      <c r="I627" s="154"/>
    </row>
    <row r="628" spans="2:9" x14ac:dyDescent="0.25">
      <c r="B628" s="154"/>
      <c r="C628" s="169"/>
      <c r="D628" s="169"/>
      <c r="E628" s="169"/>
      <c r="F628" s="154"/>
      <c r="G628" s="154"/>
      <c r="H628" s="154"/>
      <c r="I628" s="154"/>
    </row>
    <row r="629" spans="2:9" x14ac:dyDescent="0.25">
      <c r="B629" s="154"/>
      <c r="C629" s="169"/>
      <c r="D629" s="169"/>
      <c r="E629" s="169"/>
      <c r="F629" s="154"/>
      <c r="G629" s="154"/>
      <c r="H629" s="154"/>
      <c r="I629" s="154"/>
    </row>
    <row r="630" spans="2:9" x14ac:dyDescent="0.25">
      <c r="B630" s="154"/>
      <c r="C630" s="169"/>
      <c r="D630" s="169"/>
      <c r="E630" s="169"/>
      <c r="F630" s="154"/>
      <c r="G630" s="154"/>
      <c r="H630" s="154"/>
      <c r="I630" s="154"/>
    </row>
    <row r="631" spans="2:9" x14ac:dyDescent="0.25">
      <c r="B631" s="154"/>
      <c r="C631" s="169"/>
      <c r="D631" s="169"/>
      <c r="E631" s="169"/>
      <c r="F631" s="154"/>
      <c r="G631" s="154"/>
      <c r="H631" s="154"/>
      <c r="I631" s="154"/>
    </row>
    <row r="632" spans="2:9" x14ac:dyDescent="0.25">
      <c r="B632" s="154"/>
      <c r="C632" s="169"/>
      <c r="D632" s="169"/>
      <c r="E632" s="169"/>
      <c r="F632" s="154"/>
      <c r="G632" s="154"/>
      <c r="H632" s="154"/>
      <c r="I632" s="154"/>
    </row>
    <row r="633" spans="2:9" x14ac:dyDescent="0.25">
      <c r="B633" s="154"/>
      <c r="C633" s="169"/>
      <c r="D633" s="169"/>
      <c r="E633" s="169"/>
      <c r="F633" s="154"/>
      <c r="G633" s="154"/>
      <c r="H633" s="154"/>
      <c r="I633" s="154"/>
    </row>
    <row r="634" spans="2:9" x14ac:dyDescent="0.25">
      <c r="B634" s="154"/>
      <c r="C634" s="169"/>
      <c r="D634" s="169"/>
      <c r="E634" s="169"/>
      <c r="F634" s="154"/>
      <c r="G634" s="154"/>
      <c r="H634" s="154"/>
      <c r="I634" s="154"/>
    </row>
    <row r="635" spans="2:9" x14ac:dyDescent="0.25">
      <c r="B635" s="154"/>
      <c r="C635" s="169"/>
      <c r="D635" s="169"/>
      <c r="E635" s="169"/>
      <c r="F635" s="154"/>
      <c r="G635" s="154"/>
      <c r="H635" s="154"/>
      <c r="I635" s="154"/>
    </row>
    <row r="636" spans="2:9" x14ac:dyDescent="0.25">
      <c r="B636" s="154"/>
      <c r="C636" s="169"/>
      <c r="D636" s="169"/>
      <c r="E636" s="169"/>
      <c r="F636" s="154"/>
      <c r="G636" s="154"/>
      <c r="H636" s="154"/>
      <c r="I636" s="154"/>
    </row>
    <row r="637" spans="2:9" x14ac:dyDescent="0.25">
      <c r="B637" s="154"/>
      <c r="C637" s="169"/>
      <c r="D637" s="169"/>
      <c r="E637" s="169"/>
      <c r="F637" s="154"/>
      <c r="G637" s="154"/>
      <c r="H637" s="154"/>
      <c r="I637" s="154"/>
    </row>
    <row r="638" spans="2:9" x14ac:dyDescent="0.25">
      <c r="B638" s="154"/>
      <c r="C638" s="169"/>
      <c r="D638" s="169"/>
      <c r="E638" s="169"/>
      <c r="F638" s="154"/>
      <c r="G638" s="154"/>
      <c r="H638" s="154"/>
      <c r="I638" s="154"/>
    </row>
    <row r="639" spans="2:9" x14ac:dyDescent="0.25">
      <c r="B639" s="154"/>
      <c r="C639" s="169"/>
      <c r="D639" s="169"/>
      <c r="E639" s="169"/>
      <c r="F639" s="154"/>
      <c r="G639" s="154"/>
      <c r="H639" s="154"/>
      <c r="I639" s="154"/>
    </row>
    <row r="640" spans="2:9" x14ac:dyDescent="0.25">
      <c r="B640" s="154"/>
      <c r="C640" s="169"/>
      <c r="D640" s="169"/>
      <c r="E640" s="169"/>
      <c r="F640" s="154"/>
      <c r="G640" s="154"/>
      <c r="H640" s="154"/>
      <c r="I640" s="154"/>
    </row>
    <row r="641" spans="2:9" x14ac:dyDescent="0.25">
      <c r="B641" s="154"/>
      <c r="C641" s="169"/>
      <c r="D641" s="169"/>
      <c r="E641" s="169"/>
      <c r="F641" s="154"/>
      <c r="G641" s="154"/>
      <c r="H641" s="154"/>
      <c r="I641" s="154"/>
    </row>
    <row r="642" spans="2:9" x14ac:dyDescent="0.25">
      <c r="B642" s="154"/>
      <c r="C642" s="169"/>
      <c r="D642" s="169"/>
      <c r="E642" s="169"/>
      <c r="F642" s="154"/>
      <c r="G642" s="154"/>
      <c r="H642" s="154"/>
      <c r="I642" s="154"/>
    </row>
    <row r="643" spans="2:9" x14ac:dyDescent="0.25">
      <c r="B643" s="154"/>
      <c r="C643" s="169"/>
      <c r="D643" s="169"/>
      <c r="E643" s="169"/>
      <c r="F643" s="154"/>
      <c r="G643" s="154"/>
      <c r="H643" s="154"/>
      <c r="I643" s="154"/>
    </row>
    <row r="644" spans="2:9" x14ac:dyDescent="0.25">
      <c r="B644" s="154"/>
      <c r="C644" s="169"/>
      <c r="D644" s="169"/>
      <c r="E644" s="169"/>
      <c r="F644" s="154"/>
      <c r="G644" s="154"/>
      <c r="H644" s="154"/>
      <c r="I644" s="154"/>
    </row>
    <row r="645" spans="2:9" x14ac:dyDescent="0.25">
      <c r="B645" s="154"/>
      <c r="C645" s="169"/>
      <c r="D645" s="169"/>
      <c r="E645" s="169"/>
      <c r="F645" s="154"/>
      <c r="G645" s="154"/>
      <c r="H645" s="154"/>
      <c r="I645" s="154"/>
    </row>
    <row r="646" spans="2:9" x14ac:dyDescent="0.25">
      <c r="B646" s="154"/>
      <c r="C646" s="169"/>
      <c r="D646" s="169"/>
      <c r="E646" s="169"/>
      <c r="F646" s="154"/>
      <c r="G646" s="154"/>
      <c r="H646" s="154"/>
      <c r="I646" s="154"/>
    </row>
    <row r="647" spans="2:9" x14ac:dyDescent="0.25">
      <c r="B647" s="154"/>
      <c r="C647" s="169"/>
      <c r="D647" s="169"/>
      <c r="E647" s="169"/>
      <c r="F647" s="154"/>
      <c r="G647" s="154"/>
      <c r="H647" s="154"/>
      <c r="I647" s="154"/>
    </row>
    <row r="648" spans="2:9" x14ac:dyDescent="0.25">
      <c r="B648" s="154"/>
      <c r="C648" s="169"/>
      <c r="D648" s="169"/>
      <c r="E648" s="169"/>
      <c r="F648" s="154"/>
      <c r="G648" s="154"/>
      <c r="H648" s="154"/>
      <c r="I648" s="154"/>
    </row>
    <row r="649" spans="2:9" x14ac:dyDescent="0.25">
      <c r="B649" s="154"/>
      <c r="C649" s="169"/>
      <c r="D649" s="169"/>
      <c r="E649" s="169"/>
      <c r="F649" s="154"/>
      <c r="G649" s="154"/>
      <c r="H649" s="154"/>
      <c r="I649" s="154"/>
    </row>
    <row r="650" spans="2:9" x14ac:dyDescent="0.25">
      <c r="B650" s="154"/>
      <c r="C650" s="169"/>
      <c r="D650" s="169"/>
      <c r="E650" s="169"/>
      <c r="F650" s="154"/>
      <c r="G650" s="154"/>
      <c r="H650" s="154"/>
      <c r="I650" s="154"/>
    </row>
    <row r="651" spans="2:9" x14ac:dyDescent="0.25">
      <c r="B651" s="154"/>
      <c r="C651" s="169"/>
      <c r="D651" s="169"/>
      <c r="E651" s="169"/>
      <c r="F651" s="154"/>
      <c r="G651" s="154"/>
      <c r="H651" s="154"/>
      <c r="I651" s="154"/>
    </row>
    <row r="652" spans="2:9" x14ac:dyDescent="0.25">
      <c r="B652" s="154"/>
      <c r="C652" s="169"/>
      <c r="D652" s="169"/>
      <c r="E652" s="169"/>
      <c r="F652" s="154"/>
      <c r="G652" s="154"/>
      <c r="H652" s="154"/>
      <c r="I652" s="154"/>
    </row>
    <row r="653" spans="2:9" x14ac:dyDescent="0.25">
      <c r="B653" s="154"/>
      <c r="C653" s="169"/>
      <c r="D653" s="169"/>
      <c r="E653" s="169"/>
      <c r="F653" s="154"/>
      <c r="G653" s="154"/>
      <c r="H653" s="154"/>
      <c r="I653" s="154"/>
    </row>
    <row r="654" spans="2:9" x14ac:dyDescent="0.25">
      <c r="B654" s="154"/>
      <c r="C654" s="169"/>
      <c r="D654" s="169"/>
      <c r="E654" s="169"/>
      <c r="F654" s="154"/>
      <c r="G654" s="154"/>
      <c r="H654" s="154"/>
      <c r="I654" s="154"/>
    </row>
    <row r="655" spans="2:9" x14ac:dyDescent="0.25">
      <c r="B655" s="154"/>
      <c r="C655" s="169"/>
      <c r="D655" s="169"/>
      <c r="E655" s="169"/>
      <c r="F655" s="154"/>
      <c r="G655" s="154"/>
      <c r="H655" s="154"/>
      <c r="I655" s="154"/>
    </row>
    <row r="656" spans="2:9" x14ac:dyDescent="0.25">
      <c r="B656" s="154"/>
      <c r="C656" s="169"/>
      <c r="D656" s="169"/>
      <c r="E656" s="169"/>
      <c r="F656" s="154"/>
      <c r="G656" s="154"/>
      <c r="H656" s="154"/>
      <c r="I656" s="154"/>
    </row>
    <row r="657" spans="2:9" x14ac:dyDescent="0.25">
      <c r="B657" s="154"/>
      <c r="C657" s="169"/>
      <c r="D657" s="169"/>
      <c r="E657" s="169"/>
      <c r="F657" s="154"/>
      <c r="G657" s="154"/>
      <c r="H657" s="154"/>
      <c r="I657" s="154"/>
    </row>
    <row r="658" spans="2:9" x14ac:dyDescent="0.25">
      <c r="B658" s="154"/>
      <c r="C658" s="169"/>
      <c r="D658" s="169"/>
      <c r="E658" s="169"/>
      <c r="F658" s="154"/>
      <c r="G658" s="154"/>
      <c r="H658" s="154"/>
      <c r="I658" s="154"/>
    </row>
    <row r="659" spans="2:9" x14ac:dyDescent="0.25">
      <c r="B659" s="154"/>
      <c r="C659" s="169"/>
      <c r="D659" s="169"/>
      <c r="E659" s="169"/>
      <c r="F659" s="154"/>
      <c r="G659" s="154"/>
      <c r="H659" s="154"/>
      <c r="I659" s="154"/>
    </row>
    <row r="660" spans="2:9" x14ac:dyDescent="0.25">
      <c r="B660" s="154"/>
      <c r="C660" s="169"/>
      <c r="D660" s="169"/>
      <c r="E660" s="169"/>
      <c r="F660" s="154"/>
      <c r="G660" s="154"/>
      <c r="H660" s="154"/>
      <c r="I660" s="154"/>
    </row>
    <row r="661" spans="2:9" x14ac:dyDescent="0.25">
      <c r="B661" s="154"/>
      <c r="C661" s="169"/>
      <c r="D661" s="169"/>
      <c r="E661" s="169"/>
      <c r="F661" s="154"/>
      <c r="G661" s="154"/>
      <c r="H661" s="154"/>
      <c r="I661" s="154"/>
    </row>
    <row r="662" spans="2:9" x14ac:dyDescent="0.25">
      <c r="B662" s="154"/>
      <c r="C662" s="169"/>
      <c r="D662" s="169"/>
      <c r="E662" s="169"/>
      <c r="F662" s="154"/>
      <c r="G662" s="154"/>
      <c r="H662" s="154"/>
      <c r="I662" s="154"/>
    </row>
    <row r="663" spans="2:9" x14ac:dyDescent="0.25">
      <c r="B663" s="154"/>
      <c r="C663" s="169"/>
      <c r="D663" s="169"/>
      <c r="E663" s="169"/>
      <c r="F663" s="154"/>
      <c r="G663" s="154"/>
      <c r="H663" s="154"/>
      <c r="I663" s="154"/>
    </row>
    <row r="664" spans="2:9" x14ac:dyDescent="0.25">
      <c r="B664" s="154"/>
      <c r="C664" s="169"/>
      <c r="D664" s="169"/>
      <c r="E664" s="169"/>
      <c r="F664" s="154"/>
      <c r="G664" s="154"/>
      <c r="H664" s="154"/>
      <c r="I664" s="154"/>
    </row>
    <row r="665" spans="2:9" x14ac:dyDescent="0.25">
      <c r="B665" s="154"/>
      <c r="C665" s="169"/>
      <c r="D665" s="169"/>
      <c r="E665" s="169"/>
      <c r="F665" s="154"/>
      <c r="G665" s="154"/>
      <c r="H665" s="154"/>
      <c r="I665" s="154"/>
    </row>
    <row r="666" spans="2:9" x14ac:dyDescent="0.25">
      <c r="B666" s="154"/>
      <c r="C666" s="169"/>
      <c r="D666" s="169"/>
      <c r="E666" s="169"/>
      <c r="F666" s="154"/>
      <c r="G666" s="154"/>
      <c r="H666" s="154"/>
      <c r="I666" s="154"/>
    </row>
    <row r="667" spans="2:9" x14ac:dyDescent="0.25">
      <c r="B667" s="154"/>
      <c r="C667" s="169"/>
      <c r="D667" s="169"/>
      <c r="E667" s="169"/>
      <c r="F667" s="154"/>
      <c r="G667" s="154"/>
      <c r="H667" s="154"/>
      <c r="I667" s="154"/>
    </row>
    <row r="668" spans="2:9" x14ac:dyDescent="0.25">
      <c r="B668" s="154"/>
      <c r="C668" s="169"/>
      <c r="D668" s="169"/>
      <c r="E668" s="169"/>
      <c r="F668" s="154"/>
      <c r="G668" s="154"/>
      <c r="H668" s="154"/>
      <c r="I668" s="154"/>
    </row>
    <row r="669" spans="2:9" x14ac:dyDescent="0.25">
      <c r="B669" s="154"/>
      <c r="C669" s="169"/>
      <c r="D669" s="169"/>
      <c r="E669" s="169"/>
      <c r="F669" s="154"/>
      <c r="G669" s="154"/>
      <c r="H669" s="154"/>
      <c r="I669" s="154"/>
    </row>
    <row r="670" spans="2:9" x14ac:dyDescent="0.25">
      <c r="B670" s="154"/>
      <c r="C670" s="169"/>
      <c r="D670" s="169"/>
      <c r="E670" s="169"/>
      <c r="F670" s="154"/>
      <c r="G670" s="154"/>
      <c r="H670" s="154"/>
      <c r="I670" s="154"/>
    </row>
    <row r="671" spans="2:9" x14ac:dyDescent="0.25">
      <c r="B671" s="154"/>
      <c r="C671" s="169"/>
      <c r="D671" s="169"/>
      <c r="E671" s="169"/>
      <c r="F671" s="154"/>
      <c r="G671" s="154"/>
      <c r="H671" s="154"/>
      <c r="I671" s="154"/>
    </row>
    <row r="672" spans="2:9" x14ac:dyDescent="0.25">
      <c r="B672" s="154"/>
      <c r="C672" s="169"/>
      <c r="D672" s="169"/>
      <c r="E672" s="169"/>
      <c r="F672" s="154"/>
      <c r="G672" s="154"/>
      <c r="H672" s="154"/>
      <c r="I672" s="154"/>
    </row>
    <row r="673" spans="2:9" x14ac:dyDescent="0.25">
      <c r="B673" s="154"/>
      <c r="C673" s="169"/>
      <c r="D673" s="169"/>
      <c r="E673" s="169"/>
      <c r="F673" s="154"/>
      <c r="G673" s="154"/>
      <c r="H673" s="154"/>
      <c r="I673" s="154"/>
    </row>
    <row r="674" spans="2:9" x14ac:dyDescent="0.25">
      <c r="B674" s="154"/>
      <c r="C674" s="169"/>
      <c r="D674" s="169"/>
      <c r="E674" s="169"/>
      <c r="F674" s="154"/>
      <c r="G674" s="154"/>
      <c r="H674" s="154"/>
      <c r="I674" s="154"/>
    </row>
    <row r="675" spans="2:9" x14ac:dyDescent="0.25">
      <c r="B675" s="154"/>
      <c r="C675" s="169"/>
      <c r="D675" s="169"/>
      <c r="E675" s="169"/>
      <c r="F675" s="154"/>
      <c r="G675" s="154"/>
      <c r="H675" s="154"/>
      <c r="I675" s="154"/>
    </row>
    <row r="676" spans="2:9" x14ac:dyDescent="0.25">
      <c r="B676" s="154"/>
      <c r="C676" s="169"/>
      <c r="D676" s="169"/>
      <c r="E676" s="169"/>
      <c r="F676" s="154"/>
      <c r="G676" s="154"/>
      <c r="H676" s="154"/>
      <c r="I676" s="154"/>
    </row>
    <row r="677" spans="2:9" x14ac:dyDescent="0.25">
      <c r="B677" s="154"/>
      <c r="C677" s="169"/>
      <c r="D677" s="169"/>
      <c r="E677" s="169"/>
      <c r="F677" s="154"/>
      <c r="G677" s="154"/>
      <c r="H677" s="154"/>
      <c r="I677" s="154"/>
    </row>
    <row r="678" spans="2:9" x14ac:dyDescent="0.25">
      <c r="B678" s="154"/>
      <c r="C678" s="169"/>
      <c r="D678" s="169"/>
      <c r="E678" s="169"/>
      <c r="F678" s="154"/>
      <c r="G678" s="154"/>
      <c r="H678" s="154"/>
      <c r="I678" s="154"/>
    </row>
    <row r="679" spans="2:9" x14ac:dyDescent="0.25">
      <c r="B679" s="154"/>
      <c r="C679" s="169"/>
      <c r="D679" s="169"/>
      <c r="E679" s="169"/>
      <c r="F679" s="154"/>
      <c r="G679" s="154"/>
      <c r="H679" s="154"/>
      <c r="I679" s="154"/>
    </row>
    <row r="680" spans="2:9" x14ac:dyDescent="0.25">
      <c r="B680" s="154"/>
      <c r="C680" s="169"/>
      <c r="D680" s="169"/>
      <c r="E680" s="169"/>
      <c r="F680" s="154"/>
      <c r="G680" s="154"/>
      <c r="H680" s="154"/>
      <c r="I680" s="154"/>
    </row>
    <row r="681" spans="2:9" x14ac:dyDescent="0.25">
      <c r="B681" s="154"/>
      <c r="C681" s="169"/>
      <c r="D681" s="169"/>
      <c r="E681" s="169"/>
      <c r="F681" s="154"/>
      <c r="G681" s="154"/>
      <c r="H681" s="154"/>
      <c r="I681" s="154"/>
    </row>
    <row r="682" spans="2:9" x14ac:dyDescent="0.25">
      <c r="B682" s="154"/>
      <c r="C682" s="169"/>
      <c r="D682" s="169"/>
      <c r="E682" s="169"/>
      <c r="F682" s="154"/>
      <c r="G682" s="154"/>
      <c r="H682" s="154"/>
      <c r="I682" s="154"/>
    </row>
    <row r="683" spans="2:9" x14ac:dyDescent="0.25">
      <c r="B683" s="154"/>
      <c r="C683" s="169"/>
      <c r="D683" s="169"/>
      <c r="E683" s="169"/>
      <c r="F683" s="154"/>
      <c r="G683" s="154"/>
      <c r="H683" s="154"/>
      <c r="I683" s="154"/>
    </row>
    <row r="684" spans="2:9" x14ac:dyDescent="0.25">
      <c r="B684" s="154"/>
      <c r="C684" s="169"/>
      <c r="D684" s="169"/>
      <c r="E684" s="169"/>
      <c r="F684" s="154"/>
      <c r="G684" s="154"/>
      <c r="H684" s="154"/>
      <c r="I684" s="154"/>
    </row>
    <row r="685" spans="2:9" x14ac:dyDescent="0.25">
      <c r="B685" s="154"/>
      <c r="C685" s="169"/>
      <c r="D685" s="169"/>
      <c r="E685" s="169"/>
      <c r="F685" s="154"/>
      <c r="G685" s="154"/>
      <c r="H685" s="154"/>
      <c r="I685" s="154"/>
    </row>
    <row r="686" spans="2:9" x14ac:dyDescent="0.25">
      <c r="B686" s="154"/>
      <c r="C686" s="169"/>
      <c r="D686" s="169"/>
      <c r="E686" s="169"/>
      <c r="F686" s="154"/>
      <c r="G686" s="154"/>
      <c r="H686" s="154"/>
      <c r="I686" s="154"/>
    </row>
    <row r="687" spans="2:9" x14ac:dyDescent="0.25">
      <c r="B687" s="154"/>
      <c r="C687" s="169"/>
      <c r="D687" s="169"/>
      <c r="E687" s="169"/>
      <c r="F687" s="154"/>
      <c r="G687" s="154"/>
      <c r="H687" s="154"/>
      <c r="I687" s="154"/>
    </row>
    <row r="688" spans="2:9" x14ac:dyDescent="0.25">
      <c r="B688" s="154"/>
      <c r="C688" s="169"/>
      <c r="D688" s="169"/>
      <c r="E688" s="169"/>
      <c r="F688" s="154"/>
      <c r="G688" s="154"/>
      <c r="H688" s="154"/>
      <c r="I688" s="154"/>
    </row>
    <row r="689" spans="2:9" x14ac:dyDescent="0.25">
      <c r="B689" s="154"/>
      <c r="C689" s="169"/>
      <c r="D689" s="169"/>
      <c r="E689" s="169"/>
      <c r="F689" s="154"/>
      <c r="G689" s="154"/>
      <c r="H689" s="154"/>
      <c r="I689" s="154"/>
    </row>
    <row r="690" spans="2:9" x14ac:dyDescent="0.25">
      <c r="B690" s="154"/>
      <c r="C690" s="169"/>
      <c r="D690" s="169"/>
      <c r="E690" s="169"/>
      <c r="F690" s="154"/>
      <c r="G690" s="154"/>
      <c r="H690" s="154"/>
      <c r="I690" s="154"/>
    </row>
    <row r="691" spans="2:9" x14ac:dyDescent="0.25">
      <c r="B691" s="154"/>
      <c r="C691" s="169"/>
      <c r="D691" s="169"/>
      <c r="E691" s="169"/>
      <c r="F691" s="154"/>
      <c r="G691" s="154"/>
      <c r="H691" s="154"/>
      <c r="I691" s="154"/>
    </row>
    <row r="692" spans="2:9" x14ac:dyDescent="0.25">
      <c r="B692" s="154"/>
      <c r="C692" s="169"/>
      <c r="D692" s="169"/>
      <c r="E692" s="169"/>
      <c r="F692" s="154"/>
      <c r="G692" s="154"/>
      <c r="H692" s="154"/>
      <c r="I692" s="154"/>
    </row>
    <row r="693" spans="2:9" x14ac:dyDescent="0.25">
      <c r="B693" s="154"/>
      <c r="C693" s="169"/>
      <c r="D693" s="169"/>
      <c r="E693" s="169"/>
      <c r="F693" s="154"/>
      <c r="G693" s="154"/>
      <c r="H693" s="154"/>
      <c r="I693" s="154"/>
    </row>
    <row r="694" spans="2:9" x14ac:dyDescent="0.25">
      <c r="B694" s="154"/>
      <c r="C694" s="169"/>
      <c r="D694" s="169"/>
      <c r="E694" s="169"/>
      <c r="F694" s="154"/>
      <c r="G694" s="154"/>
      <c r="H694" s="154"/>
      <c r="I694" s="154"/>
    </row>
    <row r="695" spans="2:9" x14ac:dyDescent="0.25">
      <c r="B695" s="154"/>
      <c r="C695" s="169"/>
      <c r="D695" s="169"/>
      <c r="E695" s="169"/>
      <c r="F695" s="154"/>
      <c r="G695" s="154"/>
      <c r="H695" s="154"/>
      <c r="I695" s="154"/>
    </row>
    <row r="696" spans="2:9" x14ac:dyDescent="0.25">
      <c r="B696" s="154"/>
      <c r="C696" s="169"/>
      <c r="D696" s="169"/>
      <c r="E696" s="169"/>
      <c r="F696" s="154"/>
      <c r="G696" s="154"/>
      <c r="H696" s="154"/>
      <c r="I696" s="154"/>
    </row>
    <row r="697" spans="2:9" x14ac:dyDescent="0.25">
      <c r="B697" s="154"/>
      <c r="C697" s="169"/>
      <c r="D697" s="169"/>
      <c r="E697" s="169"/>
      <c r="F697" s="154"/>
      <c r="G697" s="154"/>
      <c r="H697" s="154"/>
      <c r="I697" s="154"/>
    </row>
    <row r="698" spans="2:9" x14ac:dyDescent="0.25">
      <c r="B698" s="154"/>
      <c r="C698" s="169"/>
      <c r="D698" s="169"/>
      <c r="E698" s="169"/>
      <c r="F698" s="154"/>
      <c r="G698" s="154"/>
      <c r="H698" s="154"/>
      <c r="I698" s="154"/>
    </row>
    <row r="699" spans="2:9" x14ac:dyDescent="0.25">
      <c r="B699" s="154"/>
      <c r="C699" s="169"/>
      <c r="D699" s="169"/>
      <c r="E699" s="169"/>
      <c r="F699" s="154"/>
      <c r="G699" s="154"/>
      <c r="H699" s="154"/>
      <c r="I699" s="154"/>
    </row>
    <row r="700" spans="2:9" x14ac:dyDescent="0.25">
      <c r="B700" s="154"/>
      <c r="C700" s="169"/>
      <c r="D700" s="169"/>
      <c r="E700" s="169"/>
      <c r="F700" s="154"/>
      <c r="G700" s="154"/>
      <c r="H700" s="154"/>
      <c r="I700" s="154"/>
    </row>
    <row r="701" spans="2:9" x14ac:dyDescent="0.25">
      <c r="B701" s="154"/>
      <c r="C701" s="169"/>
      <c r="D701" s="169"/>
      <c r="E701" s="169"/>
      <c r="F701" s="154"/>
      <c r="G701" s="154"/>
      <c r="H701" s="154"/>
      <c r="I701" s="154"/>
    </row>
    <row r="702" spans="2:9" x14ac:dyDescent="0.25">
      <c r="B702" s="154"/>
      <c r="C702" s="169"/>
      <c r="D702" s="169"/>
      <c r="E702" s="169"/>
      <c r="F702" s="154"/>
      <c r="G702" s="154"/>
      <c r="H702" s="154"/>
      <c r="I702" s="154"/>
    </row>
    <row r="703" spans="2:9" x14ac:dyDescent="0.25">
      <c r="B703" s="154"/>
      <c r="C703" s="169"/>
      <c r="D703" s="169"/>
      <c r="E703" s="169"/>
      <c r="F703" s="154"/>
      <c r="G703" s="154"/>
      <c r="H703" s="154"/>
      <c r="I703" s="154"/>
    </row>
    <row r="704" spans="2:9" x14ac:dyDescent="0.25">
      <c r="B704" s="154"/>
      <c r="C704" s="169"/>
      <c r="D704" s="169"/>
      <c r="E704" s="169"/>
      <c r="F704" s="154"/>
      <c r="G704" s="154"/>
      <c r="H704" s="154"/>
      <c r="I704" s="154"/>
    </row>
    <row r="705" spans="2:9" x14ac:dyDescent="0.25">
      <c r="B705" s="154"/>
      <c r="C705" s="169"/>
      <c r="D705" s="169"/>
      <c r="E705" s="169"/>
      <c r="F705" s="154"/>
      <c r="G705" s="154"/>
      <c r="H705" s="154"/>
      <c r="I705" s="154"/>
    </row>
    <row r="706" spans="2:9" x14ac:dyDescent="0.25">
      <c r="B706" s="154"/>
      <c r="C706" s="169"/>
      <c r="D706" s="169"/>
      <c r="E706" s="169"/>
      <c r="F706" s="154"/>
      <c r="G706" s="154"/>
      <c r="H706" s="154"/>
      <c r="I706" s="154"/>
    </row>
    <row r="707" spans="2:9" x14ac:dyDescent="0.25">
      <c r="B707" s="154"/>
      <c r="C707" s="169"/>
      <c r="D707" s="169"/>
      <c r="E707" s="169"/>
      <c r="F707" s="154"/>
      <c r="G707" s="154"/>
      <c r="H707" s="154"/>
      <c r="I707" s="154"/>
    </row>
    <row r="708" spans="2:9" x14ac:dyDescent="0.25">
      <c r="B708" s="154"/>
      <c r="C708" s="169"/>
      <c r="D708" s="169"/>
      <c r="E708" s="169"/>
      <c r="F708" s="154"/>
      <c r="G708" s="154"/>
      <c r="H708" s="154"/>
      <c r="I708" s="154"/>
    </row>
    <row r="709" spans="2:9" x14ac:dyDescent="0.25">
      <c r="B709" s="154"/>
      <c r="C709" s="169"/>
      <c r="D709" s="169"/>
      <c r="E709" s="169"/>
      <c r="F709" s="154"/>
      <c r="G709" s="154"/>
      <c r="H709" s="154"/>
      <c r="I709" s="154"/>
    </row>
    <row r="710" spans="2:9" x14ac:dyDescent="0.25">
      <c r="B710" s="154"/>
      <c r="C710" s="169"/>
      <c r="D710" s="169"/>
      <c r="E710" s="169"/>
      <c r="F710" s="154"/>
      <c r="G710" s="154"/>
      <c r="H710" s="154"/>
      <c r="I710" s="154"/>
    </row>
    <row r="711" spans="2:9" x14ac:dyDescent="0.25">
      <c r="B711" s="154"/>
      <c r="C711" s="169"/>
      <c r="D711" s="169"/>
      <c r="E711" s="169"/>
      <c r="F711" s="154"/>
      <c r="G711" s="154"/>
      <c r="H711" s="154"/>
      <c r="I711" s="154"/>
    </row>
    <row r="712" spans="2:9" x14ac:dyDescent="0.25">
      <c r="B712" s="154"/>
      <c r="C712" s="169"/>
      <c r="D712" s="169"/>
      <c r="E712" s="169"/>
      <c r="F712" s="154"/>
      <c r="G712" s="154"/>
      <c r="H712" s="154"/>
      <c r="I712" s="154"/>
    </row>
    <row r="713" spans="2:9" x14ac:dyDescent="0.25">
      <c r="B713" s="154"/>
      <c r="C713" s="169"/>
      <c r="D713" s="169"/>
      <c r="E713" s="169"/>
      <c r="F713" s="154"/>
      <c r="G713" s="154"/>
      <c r="H713" s="154"/>
      <c r="I713" s="154"/>
    </row>
    <row r="714" spans="2:9" x14ac:dyDescent="0.25">
      <c r="B714" s="154"/>
      <c r="C714" s="169"/>
      <c r="D714" s="169"/>
      <c r="E714" s="169"/>
      <c r="F714" s="154"/>
      <c r="G714" s="154"/>
      <c r="H714" s="154"/>
      <c r="I714" s="154"/>
    </row>
    <row r="715" spans="2:9" x14ac:dyDescent="0.25">
      <c r="B715" s="154"/>
      <c r="C715" s="169"/>
      <c r="D715" s="169"/>
      <c r="E715" s="169"/>
      <c r="F715" s="154"/>
      <c r="G715" s="154"/>
      <c r="H715" s="154"/>
      <c r="I715" s="154"/>
    </row>
    <row r="716" spans="2:9" x14ac:dyDescent="0.25">
      <c r="B716" s="154"/>
      <c r="C716" s="169"/>
      <c r="D716" s="169"/>
      <c r="E716" s="169"/>
      <c r="F716" s="154"/>
      <c r="G716" s="154"/>
      <c r="H716" s="154"/>
      <c r="I716" s="154"/>
    </row>
    <row r="717" spans="2:9" x14ac:dyDescent="0.25">
      <c r="B717" s="154"/>
      <c r="C717" s="169"/>
      <c r="D717" s="169"/>
      <c r="E717" s="169"/>
      <c r="F717" s="154"/>
      <c r="G717" s="154"/>
      <c r="H717" s="154"/>
      <c r="I717" s="154"/>
    </row>
    <row r="718" spans="2:9" x14ac:dyDescent="0.25">
      <c r="B718" s="154"/>
      <c r="C718" s="169"/>
      <c r="D718" s="169"/>
      <c r="E718" s="169"/>
      <c r="F718" s="154"/>
      <c r="G718" s="154"/>
      <c r="H718" s="154"/>
      <c r="I718" s="154"/>
    </row>
    <row r="719" spans="2:9" x14ac:dyDescent="0.25">
      <c r="B719" s="154"/>
      <c r="C719" s="169"/>
      <c r="D719" s="169"/>
      <c r="E719" s="169"/>
      <c r="F719" s="154"/>
      <c r="G719" s="154"/>
      <c r="H719" s="154"/>
      <c r="I719" s="154"/>
    </row>
    <row r="720" spans="2:9" x14ac:dyDescent="0.25">
      <c r="B720" s="154"/>
      <c r="C720" s="169"/>
      <c r="D720" s="169"/>
      <c r="E720" s="169"/>
      <c r="F720" s="154"/>
      <c r="G720" s="154"/>
      <c r="H720" s="154"/>
      <c r="I720" s="154"/>
    </row>
    <row r="721" spans="2:9" x14ac:dyDescent="0.25">
      <c r="B721" s="154"/>
      <c r="C721" s="169"/>
      <c r="D721" s="169"/>
      <c r="E721" s="169"/>
      <c r="F721" s="154"/>
      <c r="G721" s="154"/>
      <c r="H721" s="154"/>
      <c r="I721" s="154"/>
    </row>
    <row r="722" spans="2:9" x14ac:dyDescent="0.25">
      <c r="B722" s="154"/>
      <c r="C722" s="169"/>
      <c r="D722" s="169"/>
      <c r="E722" s="169"/>
      <c r="F722" s="154"/>
      <c r="G722" s="154"/>
      <c r="H722" s="154"/>
      <c r="I722" s="154"/>
    </row>
    <row r="723" spans="2:9" x14ac:dyDescent="0.25">
      <c r="B723" s="154"/>
      <c r="C723" s="169"/>
      <c r="D723" s="169"/>
      <c r="E723" s="169"/>
      <c r="F723" s="154"/>
      <c r="G723" s="154"/>
      <c r="H723" s="154"/>
      <c r="I723" s="154"/>
    </row>
    <row r="724" spans="2:9" x14ac:dyDescent="0.25">
      <c r="B724" s="154"/>
      <c r="C724" s="169"/>
      <c r="D724" s="169"/>
      <c r="E724" s="169"/>
      <c r="F724" s="154"/>
      <c r="G724" s="154"/>
      <c r="H724" s="154"/>
      <c r="I724" s="154"/>
    </row>
    <row r="725" spans="2:9" x14ac:dyDescent="0.25">
      <c r="B725" s="154"/>
      <c r="C725" s="169"/>
      <c r="D725" s="169"/>
      <c r="E725" s="169"/>
      <c r="F725" s="154"/>
      <c r="G725" s="154"/>
      <c r="H725" s="154"/>
      <c r="I725" s="154"/>
    </row>
    <row r="726" spans="2:9" x14ac:dyDescent="0.25">
      <c r="B726" s="154"/>
      <c r="C726" s="169"/>
      <c r="D726" s="169"/>
      <c r="E726" s="169"/>
      <c r="F726" s="154"/>
      <c r="G726" s="154"/>
      <c r="H726" s="154"/>
      <c r="I726" s="154"/>
    </row>
    <row r="727" spans="2:9" x14ac:dyDescent="0.25">
      <c r="B727" s="154"/>
      <c r="C727" s="169"/>
      <c r="D727" s="169"/>
      <c r="E727" s="169"/>
      <c r="F727" s="154"/>
      <c r="G727" s="154"/>
      <c r="H727" s="154"/>
      <c r="I727" s="154"/>
    </row>
    <row r="728" spans="2:9" x14ac:dyDescent="0.25">
      <c r="B728" s="154"/>
      <c r="C728" s="169"/>
      <c r="D728" s="169"/>
      <c r="E728" s="169"/>
      <c r="F728" s="154"/>
      <c r="G728" s="154"/>
      <c r="H728" s="154"/>
      <c r="I728" s="154"/>
    </row>
    <row r="729" spans="2:9" x14ac:dyDescent="0.25">
      <c r="B729" s="154"/>
      <c r="C729" s="169"/>
      <c r="D729" s="169"/>
      <c r="E729" s="169"/>
      <c r="F729" s="154"/>
      <c r="G729" s="154"/>
      <c r="H729" s="154"/>
      <c r="I729" s="154"/>
    </row>
    <row r="730" spans="2:9" x14ac:dyDescent="0.25">
      <c r="B730" s="154"/>
      <c r="C730" s="169"/>
      <c r="D730" s="169"/>
      <c r="E730" s="169"/>
      <c r="F730" s="154"/>
      <c r="G730" s="154"/>
      <c r="H730" s="154"/>
      <c r="I730" s="154"/>
    </row>
    <row r="731" spans="2:9" x14ac:dyDescent="0.25">
      <c r="B731" s="154"/>
      <c r="C731" s="169"/>
      <c r="D731" s="169"/>
      <c r="E731" s="169"/>
      <c r="F731" s="154"/>
      <c r="G731" s="154"/>
      <c r="H731" s="154"/>
      <c r="I731" s="154"/>
    </row>
    <row r="732" spans="2:9" x14ac:dyDescent="0.25">
      <c r="B732" s="154"/>
      <c r="C732" s="169"/>
      <c r="D732" s="169"/>
      <c r="E732" s="169"/>
      <c r="F732" s="154"/>
      <c r="G732" s="154"/>
      <c r="H732" s="154"/>
      <c r="I732" s="154"/>
    </row>
    <row r="733" spans="2:9" x14ac:dyDescent="0.25">
      <c r="B733" s="154"/>
      <c r="C733" s="169"/>
      <c r="D733" s="169"/>
      <c r="E733" s="169"/>
      <c r="F733" s="154"/>
      <c r="G733" s="154"/>
      <c r="H733" s="154"/>
      <c r="I733" s="154"/>
    </row>
    <row r="734" spans="2:9" x14ac:dyDescent="0.25">
      <c r="B734" s="154"/>
      <c r="C734" s="169"/>
      <c r="D734" s="169"/>
      <c r="E734" s="169"/>
      <c r="F734" s="154"/>
      <c r="G734" s="154"/>
      <c r="H734" s="154"/>
      <c r="I734" s="154"/>
    </row>
    <row r="735" spans="2:9" x14ac:dyDescent="0.25">
      <c r="B735" s="154"/>
      <c r="C735" s="169"/>
      <c r="D735" s="169"/>
      <c r="E735" s="169"/>
      <c r="F735" s="154"/>
      <c r="G735" s="154"/>
      <c r="H735" s="154"/>
      <c r="I735" s="154"/>
    </row>
    <row r="736" spans="2:9" x14ac:dyDescent="0.25">
      <c r="B736" s="154"/>
      <c r="C736" s="169"/>
      <c r="D736" s="169"/>
      <c r="E736" s="169"/>
      <c r="F736" s="154"/>
      <c r="G736" s="154"/>
      <c r="H736" s="154"/>
      <c r="I736" s="154"/>
    </row>
    <row r="737" spans="2:9" x14ac:dyDescent="0.25">
      <c r="B737" s="154"/>
      <c r="C737" s="169"/>
      <c r="D737" s="169"/>
      <c r="E737" s="169"/>
      <c r="F737" s="154"/>
      <c r="G737" s="154"/>
      <c r="H737" s="154"/>
      <c r="I737" s="154"/>
    </row>
    <row r="738" spans="2:9" x14ac:dyDescent="0.25">
      <c r="B738" s="154"/>
      <c r="C738" s="169"/>
      <c r="D738" s="169"/>
      <c r="E738" s="169"/>
      <c r="F738" s="154"/>
      <c r="G738" s="154"/>
      <c r="H738" s="154"/>
      <c r="I738" s="154"/>
    </row>
    <row r="739" spans="2:9" x14ac:dyDescent="0.25">
      <c r="B739" s="154"/>
      <c r="C739" s="169"/>
      <c r="D739" s="169"/>
      <c r="E739" s="169"/>
      <c r="F739" s="154"/>
      <c r="G739" s="154"/>
      <c r="H739" s="154"/>
      <c r="I739" s="154"/>
    </row>
    <row r="740" spans="2:9" x14ac:dyDescent="0.25">
      <c r="B740" s="154"/>
      <c r="C740" s="169"/>
      <c r="D740" s="169"/>
      <c r="E740" s="169"/>
      <c r="F740" s="154"/>
      <c r="G740" s="154"/>
      <c r="H740" s="154"/>
      <c r="I740" s="154"/>
    </row>
    <row r="741" spans="2:9" x14ac:dyDescent="0.25">
      <c r="B741" s="154"/>
      <c r="C741" s="169"/>
      <c r="D741" s="169"/>
      <c r="E741" s="169"/>
      <c r="F741" s="154"/>
      <c r="G741" s="154"/>
      <c r="H741" s="154"/>
      <c r="I741" s="154"/>
    </row>
    <row r="742" spans="2:9" x14ac:dyDescent="0.25">
      <c r="B742" s="154"/>
      <c r="C742" s="169"/>
      <c r="D742" s="169"/>
      <c r="E742" s="169"/>
      <c r="F742" s="154"/>
      <c r="G742" s="154"/>
      <c r="H742" s="154"/>
      <c r="I742" s="154"/>
    </row>
    <row r="743" spans="2:9" x14ac:dyDescent="0.25">
      <c r="B743" s="154"/>
      <c r="C743" s="169"/>
      <c r="D743" s="169"/>
      <c r="E743" s="169"/>
      <c r="F743" s="154"/>
      <c r="G743" s="154"/>
      <c r="H743" s="154"/>
      <c r="I743" s="154"/>
    </row>
    <row r="744" spans="2:9" x14ac:dyDescent="0.25">
      <c r="B744" s="154"/>
      <c r="C744" s="169"/>
      <c r="D744" s="169"/>
      <c r="E744" s="169"/>
      <c r="F744" s="154"/>
      <c r="G744" s="154"/>
      <c r="H744" s="154"/>
      <c r="I744" s="154"/>
    </row>
    <row r="745" spans="2:9" x14ac:dyDescent="0.25">
      <c r="B745" s="154"/>
      <c r="C745" s="169"/>
      <c r="D745" s="169"/>
      <c r="E745" s="169"/>
      <c r="F745" s="154"/>
      <c r="G745" s="154"/>
      <c r="H745" s="154"/>
      <c r="I745" s="154"/>
    </row>
    <row r="746" spans="2:9" x14ac:dyDescent="0.25">
      <c r="B746" s="154"/>
      <c r="C746" s="169"/>
      <c r="D746" s="169"/>
      <c r="E746" s="169"/>
      <c r="F746" s="154"/>
      <c r="G746" s="154"/>
      <c r="H746" s="154"/>
      <c r="I746" s="154"/>
    </row>
    <row r="747" spans="2:9" x14ac:dyDescent="0.25">
      <c r="B747" s="154"/>
      <c r="C747" s="169"/>
      <c r="D747" s="169"/>
      <c r="E747" s="169"/>
      <c r="F747" s="154"/>
      <c r="G747" s="154"/>
      <c r="H747" s="154"/>
      <c r="I747" s="154"/>
    </row>
    <row r="748" spans="2:9" x14ac:dyDescent="0.25">
      <c r="B748" s="154"/>
      <c r="C748" s="169"/>
      <c r="D748" s="169"/>
      <c r="E748" s="169"/>
      <c r="F748" s="154"/>
      <c r="G748" s="154"/>
      <c r="H748" s="154"/>
      <c r="I748" s="154"/>
    </row>
    <row r="749" spans="2:9" x14ac:dyDescent="0.25">
      <c r="B749" s="154"/>
      <c r="C749" s="169"/>
      <c r="D749" s="169"/>
      <c r="E749" s="169"/>
      <c r="F749" s="154"/>
      <c r="G749" s="154"/>
      <c r="H749" s="154"/>
      <c r="I749" s="154"/>
    </row>
    <row r="750" spans="2:9" x14ac:dyDescent="0.25">
      <c r="B750" s="154"/>
      <c r="C750" s="169"/>
      <c r="D750" s="169"/>
      <c r="E750" s="169"/>
      <c r="F750" s="154"/>
      <c r="G750" s="154"/>
      <c r="H750" s="154"/>
      <c r="I750" s="154"/>
    </row>
    <row r="751" spans="2:9" x14ac:dyDescent="0.25">
      <c r="B751" s="154"/>
      <c r="C751" s="169"/>
      <c r="D751" s="169"/>
      <c r="E751" s="169"/>
      <c r="F751" s="154"/>
      <c r="G751" s="154"/>
      <c r="H751" s="154"/>
      <c r="I751" s="154"/>
    </row>
    <row r="752" spans="2:9" x14ac:dyDescent="0.25">
      <c r="B752" s="154"/>
      <c r="C752" s="169"/>
      <c r="D752" s="169"/>
      <c r="E752" s="169"/>
      <c r="F752" s="154"/>
      <c r="G752" s="154"/>
      <c r="H752" s="154"/>
      <c r="I752" s="154"/>
    </row>
    <row r="753" spans="2:9" x14ac:dyDescent="0.25">
      <c r="B753" s="154"/>
      <c r="C753" s="169"/>
      <c r="D753" s="169"/>
      <c r="E753" s="169"/>
      <c r="F753" s="154"/>
      <c r="G753" s="154"/>
      <c r="H753" s="154"/>
      <c r="I753" s="154"/>
    </row>
    <row r="754" spans="2:9" x14ac:dyDescent="0.25">
      <c r="B754" s="154"/>
      <c r="C754" s="169"/>
      <c r="D754" s="169"/>
      <c r="E754" s="169"/>
      <c r="F754" s="154"/>
      <c r="G754" s="154"/>
      <c r="H754" s="154"/>
      <c r="I754" s="154"/>
    </row>
    <row r="755" spans="2:9" x14ac:dyDescent="0.25">
      <c r="B755" s="154"/>
      <c r="C755" s="169"/>
      <c r="D755" s="169"/>
      <c r="E755" s="169"/>
      <c r="F755" s="154"/>
      <c r="G755" s="154"/>
      <c r="H755" s="154"/>
      <c r="I755" s="154"/>
    </row>
    <row r="756" spans="2:9" x14ac:dyDescent="0.25">
      <c r="B756" s="154"/>
      <c r="C756" s="169"/>
      <c r="D756" s="169"/>
      <c r="E756" s="169"/>
      <c r="F756" s="154"/>
      <c r="G756" s="154"/>
      <c r="H756" s="154"/>
      <c r="I756" s="154"/>
    </row>
    <row r="757" spans="2:9" x14ac:dyDescent="0.25">
      <c r="B757" s="154"/>
      <c r="C757" s="169"/>
      <c r="D757" s="169"/>
      <c r="E757" s="169"/>
      <c r="F757" s="154"/>
      <c r="G757" s="154"/>
      <c r="H757" s="154"/>
      <c r="I757" s="154"/>
    </row>
    <row r="758" spans="2:9" x14ac:dyDescent="0.25">
      <c r="B758" s="154"/>
      <c r="C758" s="169"/>
      <c r="D758" s="169"/>
      <c r="E758" s="169"/>
      <c r="F758" s="154"/>
      <c r="G758" s="154"/>
      <c r="H758" s="154"/>
      <c r="I758" s="154"/>
    </row>
    <row r="759" spans="2:9" x14ac:dyDescent="0.25">
      <c r="B759" s="154"/>
      <c r="C759" s="169"/>
      <c r="D759" s="169"/>
      <c r="E759" s="169"/>
      <c r="F759" s="154"/>
      <c r="G759" s="154"/>
      <c r="H759" s="154"/>
      <c r="I759" s="154"/>
    </row>
    <row r="760" spans="2:9" x14ac:dyDescent="0.25">
      <c r="B760" s="154"/>
      <c r="C760" s="169"/>
      <c r="D760" s="169"/>
      <c r="E760" s="169"/>
      <c r="F760" s="154"/>
      <c r="G760" s="154"/>
      <c r="H760" s="154"/>
      <c r="I760" s="154"/>
    </row>
    <row r="761" spans="2:9" x14ac:dyDescent="0.25">
      <c r="B761" s="154"/>
      <c r="C761" s="169"/>
      <c r="D761" s="169"/>
      <c r="E761" s="169"/>
      <c r="F761" s="154"/>
      <c r="G761" s="154"/>
      <c r="H761" s="154"/>
      <c r="I761" s="154"/>
    </row>
    <row r="762" spans="2:9" x14ac:dyDescent="0.25">
      <c r="B762" s="154"/>
      <c r="C762" s="169"/>
      <c r="D762" s="169"/>
      <c r="E762" s="169"/>
      <c r="F762" s="154"/>
      <c r="G762" s="154"/>
      <c r="H762" s="154"/>
      <c r="I762" s="154"/>
    </row>
    <row r="763" spans="2:9" x14ac:dyDescent="0.25">
      <c r="B763" s="154"/>
      <c r="C763" s="169"/>
      <c r="D763" s="169"/>
      <c r="E763" s="169"/>
      <c r="F763" s="154"/>
      <c r="G763" s="154"/>
      <c r="H763" s="154"/>
      <c r="I763" s="154"/>
    </row>
    <row r="764" spans="2:9" x14ac:dyDescent="0.25">
      <c r="B764" s="154"/>
      <c r="C764" s="169"/>
      <c r="D764" s="169"/>
      <c r="E764" s="169"/>
      <c r="F764" s="154"/>
      <c r="G764" s="154"/>
      <c r="H764" s="154"/>
      <c r="I764" s="154"/>
    </row>
    <row r="765" spans="2:9" x14ac:dyDescent="0.25">
      <c r="B765" s="154"/>
      <c r="C765" s="169"/>
      <c r="D765" s="169"/>
      <c r="E765" s="169"/>
      <c r="F765" s="154"/>
      <c r="G765" s="154"/>
      <c r="H765" s="154"/>
      <c r="I765" s="154"/>
    </row>
    <row r="766" spans="2:9" x14ac:dyDescent="0.25">
      <c r="B766" s="154"/>
      <c r="C766" s="169"/>
      <c r="D766" s="169"/>
      <c r="E766" s="169"/>
      <c r="F766" s="154"/>
      <c r="G766" s="154"/>
      <c r="H766" s="154"/>
      <c r="I766" s="154"/>
    </row>
    <row r="767" spans="2:9" x14ac:dyDescent="0.25">
      <c r="B767" s="154"/>
      <c r="C767" s="169"/>
      <c r="D767" s="169"/>
      <c r="E767" s="169"/>
      <c r="F767" s="154"/>
      <c r="G767" s="154"/>
      <c r="H767" s="154"/>
      <c r="I767" s="154"/>
    </row>
    <row r="768" spans="2:9" x14ac:dyDescent="0.25">
      <c r="B768" s="154"/>
      <c r="C768" s="169"/>
      <c r="D768" s="169"/>
      <c r="E768" s="169"/>
      <c r="F768" s="154"/>
      <c r="G768" s="154"/>
      <c r="H768" s="154"/>
      <c r="I768" s="154"/>
    </row>
    <row r="769" spans="2:9" x14ac:dyDescent="0.25">
      <c r="B769" s="154"/>
      <c r="C769" s="169"/>
      <c r="D769" s="169"/>
      <c r="E769" s="169"/>
      <c r="F769" s="154"/>
      <c r="G769" s="154"/>
      <c r="H769" s="154"/>
      <c r="I769" s="154"/>
    </row>
    <row r="770" spans="2:9" x14ac:dyDescent="0.25">
      <c r="B770" s="154"/>
      <c r="C770" s="169"/>
      <c r="D770" s="169"/>
      <c r="E770" s="169"/>
      <c r="F770" s="154"/>
      <c r="G770" s="154"/>
      <c r="H770" s="154"/>
      <c r="I770" s="154"/>
    </row>
    <row r="771" spans="2:9" x14ac:dyDescent="0.25">
      <c r="B771" s="154"/>
      <c r="C771" s="169"/>
      <c r="D771" s="169"/>
      <c r="E771" s="169"/>
      <c r="F771" s="154"/>
      <c r="G771" s="154"/>
      <c r="H771" s="154"/>
      <c r="I771" s="154"/>
    </row>
    <row r="772" spans="2:9" x14ac:dyDescent="0.25">
      <c r="B772" s="154"/>
      <c r="C772" s="169"/>
      <c r="D772" s="169"/>
      <c r="E772" s="169"/>
      <c r="F772" s="154"/>
      <c r="G772" s="154"/>
      <c r="H772" s="154"/>
      <c r="I772" s="154"/>
    </row>
    <row r="773" spans="2:9" x14ac:dyDescent="0.25">
      <c r="B773" s="154"/>
      <c r="C773" s="169"/>
      <c r="D773" s="169"/>
      <c r="E773" s="169"/>
      <c r="F773" s="154"/>
      <c r="G773" s="154"/>
      <c r="H773" s="154"/>
      <c r="I773" s="154"/>
    </row>
    <row r="774" spans="2:9" x14ac:dyDescent="0.25">
      <c r="B774" s="154"/>
      <c r="C774" s="169"/>
      <c r="D774" s="169"/>
      <c r="E774" s="169"/>
      <c r="F774" s="154"/>
      <c r="G774" s="154"/>
      <c r="H774" s="154"/>
      <c r="I774" s="154"/>
    </row>
    <row r="775" spans="2:9" x14ac:dyDescent="0.25">
      <c r="B775" s="154"/>
      <c r="C775" s="169"/>
      <c r="D775" s="169"/>
      <c r="E775" s="169"/>
      <c r="F775" s="154"/>
      <c r="G775" s="154"/>
      <c r="H775" s="154"/>
      <c r="I775" s="154"/>
    </row>
    <row r="776" spans="2:9" x14ac:dyDescent="0.25">
      <c r="B776" s="154"/>
      <c r="C776" s="169"/>
      <c r="D776" s="169"/>
      <c r="E776" s="169"/>
      <c r="F776" s="154"/>
      <c r="G776" s="154"/>
      <c r="H776" s="154"/>
      <c r="I776" s="154"/>
    </row>
    <row r="777" spans="2:9" x14ac:dyDescent="0.25">
      <c r="B777" s="154"/>
      <c r="C777" s="169"/>
      <c r="D777" s="169"/>
      <c r="E777" s="169"/>
      <c r="F777" s="154"/>
      <c r="G777" s="154"/>
      <c r="H777" s="154"/>
      <c r="I777" s="154"/>
    </row>
    <row r="778" spans="2:9" x14ac:dyDescent="0.25">
      <c r="B778" s="154"/>
      <c r="C778" s="169"/>
      <c r="D778" s="169"/>
      <c r="E778" s="169"/>
      <c r="F778" s="154"/>
      <c r="G778" s="154"/>
      <c r="H778" s="154"/>
      <c r="I778" s="154"/>
    </row>
    <row r="779" spans="2:9" x14ac:dyDescent="0.25">
      <c r="B779" s="154"/>
      <c r="C779" s="169"/>
      <c r="D779" s="169"/>
      <c r="E779" s="169"/>
      <c r="F779" s="154"/>
      <c r="G779" s="154"/>
      <c r="H779" s="154"/>
      <c r="I779" s="154"/>
    </row>
    <row r="780" spans="2:9" x14ac:dyDescent="0.25">
      <c r="B780" s="154"/>
      <c r="C780" s="169"/>
      <c r="D780" s="169"/>
      <c r="E780" s="169"/>
      <c r="F780" s="154"/>
      <c r="G780" s="154"/>
      <c r="H780" s="154"/>
      <c r="I780" s="154"/>
    </row>
    <row r="781" spans="2:9" x14ac:dyDescent="0.25">
      <c r="B781" s="154"/>
      <c r="C781" s="169"/>
      <c r="D781" s="169"/>
      <c r="E781" s="169"/>
      <c r="F781" s="154"/>
      <c r="G781" s="154"/>
      <c r="H781" s="154"/>
      <c r="I781" s="154"/>
    </row>
    <row r="782" spans="2:9" x14ac:dyDescent="0.25">
      <c r="B782" s="154"/>
      <c r="C782" s="169"/>
      <c r="D782" s="169"/>
      <c r="E782" s="169"/>
      <c r="F782" s="154"/>
      <c r="G782" s="154"/>
      <c r="H782" s="154"/>
      <c r="I782" s="154"/>
    </row>
    <row r="783" spans="2:9" x14ac:dyDescent="0.25">
      <c r="B783" s="154"/>
      <c r="C783" s="169"/>
      <c r="D783" s="169"/>
      <c r="E783" s="169"/>
      <c r="F783" s="154"/>
      <c r="G783" s="154"/>
      <c r="H783" s="154"/>
      <c r="I783" s="154"/>
    </row>
    <row r="784" spans="2:9" x14ac:dyDescent="0.25">
      <c r="B784" s="154"/>
      <c r="C784" s="169"/>
      <c r="D784" s="169"/>
      <c r="E784" s="169"/>
      <c r="F784" s="154"/>
      <c r="G784" s="154"/>
      <c r="H784" s="154"/>
      <c r="I784" s="154"/>
    </row>
    <row r="785" spans="2:9" x14ac:dyDescent="0.25">
      <c r="B785" s="154"/>
      <c r="C785" s="169"/>
      <c r="D785" s="169"/>
      <c r="E785" s="169"/>
      <c r="F785" s="154"/>
      <c r="G785" s="154"/>
      <c r="H785" s="154"/>
      <c r="I785" s="154"/>
    </row>
    <row r="786" spans="2:9" x14ac:dyDescent="0.25">
      <c r="B786" s="154"/>
      <c r="C786" s="169"/>
      <c r="D786" s="169"/>
      <c r="E786" s="169"/>
      <c r="F786" s="154"/>
      <c r="G786" s="154"/>
      <c r="H786" s="154"/>
      <c r="I786" s="154"/>
    </row>
    <row r="787" spans="2:9" x14ac:dyDescent="0.25">
      <c r="B787" s="154"/>
      <c r="C787" s="169"/>
      <c r="D787" s="169"/>
      <c r="E787" s="169"/>
      <c r="F787" s="154"/>
      <c r="G787" s="154"/>
      <c r="H787" s="154"/>
      <c r="I787" s="154"/>
    </row>
    <row r="788" spans="2:9" x14ac:dyDescent="0.25">
      <c r="B788" s="154"/>
      <c r="C788" s="169"/>
      <c r="D788" s="169"/>
      <c r="E788" s="169"/>
      <c r="F788" s="154"/>
      <c r="G788" s="154"/>
      <c r="H788" s="154"/>
      <c r="I788" s="154"/>
    </row>
    <row r="789" spans="2:9" x14ac:dyDescent="0.25">
      <c r="B789" s="154"/>
      <c r="C789" s="169"/>
      <c r="D789" s="169"/>
      <c r="E789" s="169"/>
      <c r="F789" s="154"/>
      <c r="G789" s="154"/>
      <c r="H789" s="154"/>
      <c r="I789" s="154"/>
    </row>
    <row r="790" spans="2:9" x14ac:dyDescent="0.25">
      <c r="B790" s="154"/>
      <c r="C790" s="169"/>
      <c r="D790" s="169"/>
      <c r="E790" s="169"/>
      <c r="F790" s="154"/>
      <c r="G790" s="154"/>
      <c r="H790" s="154"/>
      <c r="I790" s="154"/>
    </row>
    <row r="791" spans="2:9" x14ac:dyDescent="0.25">
      <c r="B791" s="154"/>
      <c r="C791" s="169"/>
      <c r="D791" s="169"/>
      <c r="E791" s="169"/>
      <c r="F791" s="154"/>
      <c r="G791" s="154"/>
      <c r="H791" s="154"/>
      <c r="I791" s="154"/>
    </row>
    <row r="792" spans="2:9" x14ac:dyDescent="0.25">
      <c r="B792" s="154"/>
      <c r="C792" s="169"/>
      <c r="D792" s="169"/>
      <c r="E792" s="169"/>
      <c r="F792" s="154"/>
      <c r="G792" s="154"/>
      <c r="H792" s="154"/>
      <c r="I792" s="154"/>
    </row>
    <row r="793" spans="2:9" x14ac:dyDescent="0.25">
      <c r="B793" s="154"/>
      <c r="C793" s="169"/>
      <c r="D793" s="169"/>
      <c r="E793" s="169"/>
      <c r="F793" s="154"/>
      <c r="G793" s="154"/>
      <c r="H793" s="154"/>
      <c r="I793" s="154"/>
    </row>
    <row r="794" spans="2:9" x14ac:dyDescent="0.25">
      <c r="B794" s="154"/>
      <c r="C794" s="169"/>
      <c r="D794" s="169"/>
      <c r="E794" s="169"/>
      <c r="F794" s="154"/>
      <c r="G794" s="154"/>
      <c r="H794" s="154"/>
      <c r="I794" s="154"/>
    </row>
    <row r="795" spans="2:9" x14ac:dyDescent="0.25">
      <c r="B795" s="154"/>
      <c r="C795" s="169"/>
      <c r="D795" s="169"/>
      <c r="E795" s="169"/>
      <c r="F795" s="154"/>
      <c r="G795" s="154"/>
      <c r="H795" s="154"/>
      <c r="I795" s="154"/>
    </row>
    <row r="796" spans="2:9" x14ac:dyDescent="0.25">
      <c r="B796" s="154"/>
      <c r="C796" s="169"/>
      <c r="D796" s="169"/>
      <c r="E796" s="169"/>
      <c r="F796" s="154"/>
      <c r="G796" s="154"/>
      <c r="H796" s="154"/>
      <c r="I796" s="154"/>
    </row>
    <row r="797" spans="2:9" x14ac:dyDescent="0.25">
      <c r="B797" s="154"/>
      <c r="C797" s="169"/>
      <c r="D797" s="169"/>
      <c r="E797" s="169"/>
      <c r="F797" s="154"/>
      <c r="G797" s="154"/>
      <c r="H797" s="154"/>
      <c r="I797" s="154"/>
    </row>
    <row r="798" spans="2:9" x14ac:dyDescent="0.25">
      <c r="B798" s="154"/>
      <c r="C798" s="169"/>
      <c r="D798" s="169"/>
      <c r="E798" s="169"/>
      <c r="F798" s="154"/>
      <c r="G798" s="154"/>
      <c r="H798" s="154"/>
      <c r="I798" s="154"/>
    </row>
    <row r="799" spans="2:9" x14ac:dyDescent="0.25">
      <c r="B799" s="154"/>
      <c r="C799" s="169"/>
      <c r="D799" s="169"/>
      <c r="E799" s="169"/>
      <c r="F799" s="154"/>
      <c r="G799" s="154"/>
      <c r="H799" s="154"/>
      <c r="I799" s="154"/>
    </row>
    <row r="800" spans="2:9" x14ac:dyDescent="0.25">
      <c r="B800" s="154"/>
      <c r="C800" s="169"/>
      <c r="D800" s="169"/>
      <c r="E800" s="169"/>
      <c r="F800" s="154"/>
      <c r="G800" s="154"/>
      <c r="H800" s="154"/>
      <c r="I800" s="154"/>
    </row>
    <row r="801" spans="2:9" x14ac:dyDescent="0.25">
      <c r="B801" s="154"/>
      <c r="C801" s="169"/>
      <c r="D801" s="169"/>
      <c r="E801" s="169"/>
      <c r="F801" s="154"/>
      <c r="G801" s="154"/>
      <c r="H801" s="154"/>
      <c r="I801" s="154"/>
    </row>
    <row r="802" spans="2:9" x14ac:dyDescent="0.25">
      <c r="B802" s="154"/>
      <c r="C802" s="169"/>
      <c r="D802" s="169"/>
      <c r="E802" s="169"/>
      <c r="F802" s="154"/>
      <c r="G802" s="154"/>
      <c r="H802" s="154"/>
      <c r="I802" s="154"/>
    </row>
    <row r="803" spans="2:9" x14ac:dyDescent="0.25">
      <c r="B803" s="154"/>
      <c r="C803" s="169"/>
      <c r="D803" s="169"/>
      <c r="E803" s="169"/>
      <c r="F803" s="154"/>
      <c r="G803" s="154"/>
      <c r="H803" s="154"/>
      <c r="I803" s="154"/>
    </row>
    <row r="804" spans="2:9" x14ac:dyDescent="0.25">
      <c r="B804" s="154"/>
      <c r="C804" s="169"/>
      <c r="D804" s="169"/>
      <c r="E804" s="169"/>
      <c r="F804" s="154"/>
      <c r="G804" s="154"/>
      <c r="H804" s="154"/>
      <c r="I804" s="154"/>
    </row>
    <row r="805" spans="2:9" x14ac:dyDescent="0.25">
      <c r="B805" s="154"/>
      <c r="C805" s="169"/>
      <c r="D805" s="169"/>
      <c r="E805" s="169"/>
      <c r="F805" s="154"/>
      <c r="G805" s="154"/>
      <c r="H805" s="154"/>
      <c r="I805" s="154"/>
    </row>
    <row r="806" spans="2:9" x14ac:dyDescent="0.25">
      <c r="B806" s="154"/>
      <c r="C806" s="169"/>
      <c r="D806" s="169"/>
      <c r="E806" s="169"/>
      <c r="F806" s="154"/>
      <c r="G806" s="154"/>
      <c r="H806" s="154"/>
      <c r="I806" s="154"/>
    </row>
    <row r="807" spans="2:9" x14ac:dyDescent="0.25">
      <c r="B807" s="154"/>
      <c r="C807" s="169"/>
      <c r="D807" s="169"/>
      <c r="E807" s="169"/>
      <c r="F807" s="154"/>
      <c r="G807" s="154"/>
      <c r="H807" s="154"/>
      <c r="I807" s="154"/>
    </row>
    <row r="808" spans="2:9" x14ac:dyDescent="0.25">
      <c r="B808" s="154"/>
      <c r="C808" s="169"/>
      <c r="D808" s="169"/>
      <c r="E808" s="169"/>
      <c r="F808" s="154"/>
      <c r="G808" s="154"/>
      <c r="H808" s="154"/>
      <c r="I808" s="154"/>
    </row>
    <row r="809" spans="2:9" x14ac:dyDescent="0.25">
      <c r="B809" s="154"/>
      <c r="C809" s="169"/>
      <c r="D809" s="169"/>
      <c r="E809" s="169"/>
      <c r="F809" s="154"/>
      <c r="G809" s="154"/>
      <c r="H809" s="154"/>
      <c r="I809" s="154"/>
    </row>
    <row r="810" spans="2:9" x14ac:dyDescent="0.25">
      <c r="B810" s="154"/>
      <c r="C810" s="169"/>
      <c r="D810" s="169"/>
      <c r="E810" s="169"/>
      <c r="F810" s="154"/>
      <c r="G810" s="154"/>
      <c r="H810" s="154"/>
      <c r="I810" s="154"/>
    </row>
    <row r="811" spans="2:9" x14ac:dyDescent="0.25">
      <c r="B811" s="154"/>
      <c r="C811" s="169"/>
      <c r="D811" s="169"/>
      <c r="E811" s="169"/>
      <c r="F811" s="154"/>
      <c r="G811" s="154"/>
      <c r="H811" s="154"/>
      <c r="I811" s="154"/>
    </row>
    <row r="812" spans="2:9" x14ac:dyDescent="0.25">
      <c r="B812" s="154"/>
      <c r="C812" s="169"/>
      <c r="D812" s="169"/>
      <c r="E812" s="169"/>
      <c r="F812" s="154"/>
      <c r="G812" s="154"/>
      <c r="H812" s="154"/>
      <c r="I812" s="154"/>
    </row>
    <row r="813" spans="2:9" x14ac:dyDescent="0.25">
      <c r="B813" s="154"/>
      <c r="C813" s="169"/>
      <c r="D813" s="169"/>
      <c r="E813" s="169"/>
      <c r="F813" s="154"/>
      <c r="G813" s="154"/>
      <c r="H813" s="154"/>
      <c r="I813" s="154"/>
    </row>
    <row r="814" spans="2:9" x14ac:dyDescent="0.25">
      <c r="B814" s="154"/>
      <c r="C814" s="169"/>
      <c r="D814" s="169"/>
      <c r="E814" s="169"/>
      <c r="F814" s="154"/>
      <c r="G814" s="154"/>
      <c r="H814" s="154"/>
      <c r="I814" s="154"/>
    </row>
    <row r="815" spans="2:9" x14ac:dyDescent="0.25">
      <c r="B815" s="154"/>
      <c r="C815" s="169"/>
      <c r="D815" s="169"/>
      <c r="E815" s="169"/>
      <c r="F815" s="154"/>
      <c r="G815" s="154"/>
      <c r="H815" s="154"/>
      <c r="I815" s="154"/>
    </row>
    <row r="816" spans="2:9" x14ac:dyDescent="0.25">
      <c r="B816" s="154"/>
      <c r="C816" s="169"/>
      <c r="D816" s="169"/>
      <c r="E816" s="169"/>
      <c r="F816" s="154"/>
      <c r="G816" s="154"/>
      <c r="H816" s="154"/>
      <c r="I816" s="154"/>
    </row>
    <row r="817" spans="2:9" x14ac:dyDescent="0.25">
      <c r="B817" s="154"/>
      <c r="C817" s="169"/>
      <c r="D817" s="169"/>
      <c r="E817" s="169"/>
      <c r="F817" s="154"/>
      <c r="G817" s="154"/>
      <c r="H817" s="154"/>
      <c r="I817" s="154"/>
    </row>
    <row r="818" spans="2:9" x14ac:dyDescent="0.25">
      <c r="B818" s="154"/>
      <c r="C818" s="169"/>
      <c r="D818" s="169"/>
      <c r="E818" s="169"/>
      <c r="F818" s="154"/>
      <c r="G818" s="154"/>
      <c r="H818" s="154"/>
      <c r="I818" s="154"/>
    </row>
    <row r="819" spans="2:9" x14ac:dyDescent="0.25">
      <c r="B819" s="154"/>
      <c r="C819" s="169"/>
      <c r="D819" s="169"/>
      <c r="E819" s="169"/>
      <c r="F819" s="154"/>
      <c r="G819" s="154"/>
      <c r="H819" s="154"/>
      <c r="I819" s="154"/>
    </row>
    <row r="820" spans="2:9" x14ac:dyDescent="0.25">
      <c r="B820" s="154"/>
      <c r="C820" s="169"/>
      <c r="D820" s="169"/>
      <c r="E820" s="169"/>
      <c r="F820" s="154"/>
      <c r="G820" s="154"/>
      <c r="H820" s="154"/>
      <c r="I820" s="154"/>
    </row>
    <row r="821" spans="2:9" x14ac:dyDescent="0.25">
      <c r="B821" s="154"/>
      <c r="C821" s="169"/>
      <c r="D821" s="169"/>
      <c r="E821" s="169"/>
      <c r="F821" s="154"/>
      <c r="G821" s="154"/>
      <c r="H821" s="154"/>
      <c r="I821" s="154"/>
    </row>
    <row r="822" spans="2:9" x14ac:dyDescent="0.25">
      <c r="B822" s="154"/>
      <c r="C822" s="169"/>
      <c r="D822" s="169"/>
      <c r="E822" s="169"/>
      <c r="F822" s="154"/>
      <c r="G822" s="154"/>
      <c r="H822" s="154"/>
      <c r="I822" s="154"/>
    </row>
    <row r="823" spans="2:9" x14ac:dyDescent="0.25">
      <c r="B823" s="154"/>
      <c r="C823" s="169"/>
      <c r="D823" s="169"/>
      <c r="E823" s="169"/>
      <c r="F823" s="154"/>
      <c r="G823" s="154"/>
      <c r="H823" s="154"/>
      <c r="I823" s="154"/>
    </row>
    <row r="824" spans="2:9" x14ac:dyDescent="0.25">
      <c r="B824" s="154"/>
      <c r="C824" s="169"/>
      <c r="D824" s="169"/>
      <c r="E824" s="169"/>
      <c r="F824" s="154"/>
      <c r="G824" s="154"/>
      <c r="H824" s="154"/>
      <c r="I824" s="154"/>
    </row>
    <row r="825" spans="2:9" x14ac:dyDescent="0.25">
      <c r="B825" s="154"/>
      <c r="C825" s="169"/>
      <c r="D825" s="169"/>
      <c r="E825" s="169"/>
      <c r="F825" s="154"/>
      <c r="G825" s="154"/>
      <c r="H825" s="154"/>
      <c r="I825" s="154"/>
    </row>
    <row r="826" spans="2:9" x14ac:dyDescent="0.25">
      <c r="B826" s="154"/>
      <c r="C826" s="169"/>
      <c r="D826" s="169"/>
      <c r="E826" s="169"/>
      <c r="F826" s="154"/>
      <c r="G826" s="154"/>
      <c r="H826" s="154"/>
      <c r="I826" s="154"/>
    </row>
    <row r="827" spans="2:9" x14ac:dyDescent="0.25">
      <c r="B827" s="154"/>
      <c r="C827" s="169"/>
      <c r="D827" s="169"/>
      <c r="E827" s="169"/>
      <c r="F827" s="154"/>
      <c r="G827" s="154"/>
      <c r="H827" s="154"/>
      <c r="I827" s="154"/>
    </row>
    <row r="828" spans="2:9" x14ac:dyDescent="0.25">
      <c r="B828" s="154"/>
      <c r="C828" s="169"/>
      <c r="D828" s="169"/>
      <c r="E828" s="169"/>
      <c r="F828" s="154"/>
      <c r="G828" s="154"/>
      <c r="H828" s="154"/>
      <c r="I828" s="154"/>
    </row>
    <row r="829" spans="2:9" x14ac:dyDescent="0.25">
      <c r="B829" s="154"/>
      <c r="C829" s="169"/>
      <c r="D829" s="169"/>
      <c r="E829" s="169"/>
      <c r="F829" s="154"/>
      <c r="G829" s="154"/>
      <c r="H829" s="154"/>
      <c r="I829" s="154"/>
    </row>
    <row r="830" spans="2:9" x14ac:dyDescent="0.25">
      <c r="B830" s="154"/>
      <c r="C830" s="169"/>
      <c r="D830" s="169"/>
      <c r="E830" s="169"/>
      <c r="F830" s="154"/>
      <c r="G830" s="154"/>
      <c r="H830" s="154"/>
      <c r="I830" s="154"/>
    </row>
    <row r="831" spans="2:9" x14ac:dyDescent="0.25">
      <c r="B831" s="154"/>
      <c r="C831" s="169"/>
      <c r="D831" s="169"/>
      <c r="E831" s="169"/>
      <c r="F831" s="154"/>
      <c r="G831" s="154"/>
      <c r="H831" s="154"/>
      <c r="I831" s="154"/>
    </row>
    <row r="832" spans="2:9" x14ac:dyDescent="0.25">
      <c r="B832" s="154"/>
      <c r="C832" s="169"/>
      <c r="D832" s="169"/>
      <c r="E832" s="169"/>
      <c r="F832" s="154"/>
      <c r="G832" s="154"/>
      <c r="H832" s="154"/>
      <c r="I832" s="154"/>
    </row>
    <row r="833" spans="2:9" x14ac:dyDescent="0.25">
      <c r="B833" s="154"/>
      <c r="C833" s="169"/>
      <c r="D833" s="169"/>
      <c r="E833" s="169"/>
      <c r="F833" s="154"/>
      <c r="G833" s="154"/>
      <c r="H833" s="154"/>
      <c r="I833" s="154"/>
    </row>
    <row r="834" spans="2:9" x14ac:dyDescent="0.25">
      <c r="B834" s="154"/>
      <c r="C834" s="169"/>
      <c r="D834" s="169"/>
      <c r="E834" s="169"/>
      <c r="F834" s="154"/>
      <c r="G834" s="154"/>
      <c r="H834" s="154"/>
      <c r="I834" s="154"/>
    </row>
    <row r="835" spans="2:9" x14ac:dyDescent="0.25">
      <c r="B835" s="154"/>
      <c r="C835" s="169"/>
      <c r="D835" s="169"/>
      <c r="E835" s="169"/>
      <c r="F835" s="154"/>
      <c r="G835" s="154"/>
      <c r="H835" s="154"/>
      <c r="I835" s="154"/>
    </row>
    <row r="836" spans="2:9" x14ac:dyDescent="0.25">
      <c r="B836" s="154"/>
      <c r="C836" s="169"/>
      <c r="D836" s="169"/>
      <c r="E836" s="169"/>
      <c r="F836" s="154"/>
      <c r="G836" s="154"/>
      <c r="H836" s="154"/>
      <c r="I836" s="154"/>
    </row>
    <row r="837" spans="2:9" x14ac:dyDescent="0.25">
      <c r="B837" s="154"/>
      <c r="C837" s="169"/>
      <c r="D837" s="169"/>
      <c r="E837" s="169"/>
      <c r="F837" s="154"/>
      <c r="G837" s="154"/>
      <c r="H837" s="154"/>
      <c r="I837" s="154"/>
    </row>
    <row r="838" spans="2:9" x14ac:dyDescent="0.25">
      <c r="B838" s="154"/>
      <c r="C838" s="169"/>
      <c r="D838" s="169"/>
      <c r="E838" s="169"/>
      <c r="F838" s="154"/>
      <c r="G838" s="154"/>
      <c r="H838" s="154"/>
      <c r="I838" s="154"/>
    </row>
    <row r="839" spans="2:9" x14ac:dyDescent="0.25">
      <c r="B839" s="154"/>
      <c r="C839" s="169"/>
      <c r="D839" s="169"/>
      <c r="E839" s="169"/>
      <c r="F839" s="154"/>
      <c r="G839" s="154"/>
      <c r="H839" s="154"/>
      <c r="I839" s="154"/>
    </row>
    <row r="840" spans="2:9" x14ac:dyDescent="0.25">
      <c r="B840" s="154"/>
      <c r="C840" s="169"/>
      <c r="D840" s="169"/>
      <c r="E840" s="169"/>
      <c r="F840" s="154"/>
      <c r="G840" s="154"/>
      <c r="H840" s="154"/>
      <c r="I840" s="154"/>
    </row>
    <row r="841" spans="2:9" x14ac:dyDescent="0.25">
      <c r="B841" s="154"/>
      <c r="C841" s="169"/>
      <c r="D841" s="169"/>
      <c r="E841" s="169"/>
      <c r="F841" s="154"/>
      <c r="G841" s="154"/>
      <c r="H841" s="154"/>
      <c r="I841" s="154"/>
    </row>
    <row r="842" spans="2:9" x14ac:dyDescent="0.25">
      <c r="B842" s="154"/>
      <c r="C842" s="169"/>
      <c r="D842" s="169"/>
      <c r="E842" s="169"/>
      <c r="F842" s="154"/>
      <c r="G842" s="154"/>
      <c r="H842" s="154"/>
      <c r="I842" s="154"/>
    </row>
    <row r="843" spans="2:9" x14ac:dyDescent="0.25">
      <c r="B843" s="154"/>
      <c r="C843" s="169"/>
      <c r="D843" s="169"/>
      <c r="E843" s="169"/>
      <c r="F843" s="154"/>
      <c r="G843" s="154"/>
      <c r="H843" s="154"/>
      <c r="I843" s="154"/>
    </row>
    <row r="844" spans="2:9" x14ac:dyDescent="0.25">
      <c r="B844" s="154"/>
      <c r="C844" s="169"/>
      <c r="D844" s="169"/>
      <c r="E844" s="169"/>
      <c r="F844" s="154"/>
      <c r="G844" s="154"/>
      <c r="H844" s="154"/>
      <c r="I844" s="154"/>
    </row>
    <row r="845" spans="2:9" x14ac:dyDescent="0.25">
      <c r="B845" s="154"/>
      <c r="C845" s="169"/>
      <c r="D845" s="169"/>
      <c r="E845" s="169"/>
      <c r="F845" s="154"/>
      <c r="G845" s="154"/>
      <c r="H845" s="154"/>
      <c r="I845" s="154"/>
    </row>
    <row r="846" spans="2:9" x14ac:dyDescent="0.25">
      <c r="B846" s="154"/>
      <c r="C846" s="169"/>
      <c r="D846" s="169"/>
      <c r="E846" s="169"/>
      <c r="F846" s="154"/>
      <c r="G846" s="154"/>
      <c r="H846" s="154"/>
      <c r="I846" s="154"/>
    </row>
    <row r="847" spans="2:9" x14ac:dyDescent="0.25">
      <c r="B847" s="154"/>
      <c r="C847" s="169"/>
      <c r="D847" s="169"/>
      <c r="E847" s="169"/>
      <c r="F847" s="154"/>
      <c r="G847" s="154"/>
      <c r="H847" s="154"/>
      <c r="I847" s="154"/>
    </row>
    <row r="848" spans="2:9" x14ac:dyDescent="0.25">
      <c r="B848" s="154"/>
      <c r="C848" s="169"/>
      <c r="D848" s="169"/>
      <c r="E848" s="169"/>
      <c r="F848" s="154"/>
      <c r="G848" s="154"/>
      <c r="H848" s="154"/>
      <c r="I848" s="154"/>
    </row>
    <row r="849" spans="2:9" x14ac:dyDescent="0.25">
      <c r="B849" s="154"/>
      <c r="C849" s="169"/>
      <c r="D849" s="169"/>
      <c r="E849" s="169"/>
      <c r="F849" s="154"/>
      <c r="G849" s="154"/>
      <c r="H849" s="154"/>
      <c r="I849" s="154"/>
    </row>
    <row r="850" spans="2:9" x14ac:dyDescent="0.25">
      <c r="B850" s="154"/>
      <c r="C850" s="169"/>
      <c r="D850" s="169"/>
      <c r="E850" s="169"/>
      <c r="F850" s="154"/>
      <c r="G850" s="154"/>
      <c r="H850" s="154"/>
      <c r="I850" s="154"/>
    </row>
    <row r="851" spans="2:9" x14ac:dyDescent="0.25">
      <c r="B851" s="154"/>
      <c r="C851" s="169"/>
      <c r="D851" s="169"/>
      <c r="E851" s="169"/>
      <c r="F851" s="154"/>
      <c r="G851" s="154"/>
      <c r="H851" s="154"/>
      <c r="I851" s="154"/>
    </row>
    <row r="852" spans="2:9" x14ac:dyDescent="0.25">
      <c r="B852" s="154"/>
      <c r="C852" s="169"/>
      <c r="D852" s="169"/>
      <c r="E852" s="169"/>
      <c r="F852" s="154"/>
      <c r="G852" s="154"/>
      <c r="H852" s="154"/>
      <c r="I852" s="154"/>
    </row>
    <row r="853" spans="2:9" x14ac:dyDescent="0.25">
      <c r="B853" s="154"/>
      <c r="C853" s="169"/>
      <c r="D853" s="169"/>
      <c r="E853" s="169"/>
      <c r="F853" s="154"/>
      <c r="G853" s="154"/>
      <c r="H853" s="154"/>
      <c r="I853" s="154"/>
    </row>
    <row r="854" spans="2:9" x14ac:dyDescent="0.25">
      <c r="B854" s="154"/>
      <c r="C854" s="169"/>
      <c r="D854" s="169"/>
      <c r="E854" s="169"/>
      <c r="F854" s="154"/>
      <c r="G854" s="154"/>
      <c r="H854" s="154"/>
      <c r="I854" s="154"/>
    </row>
    <row r="855" spans="2:9" x14ac:dyDescent="0.25">
      <c r="B855" s="154"/>
      <c r="C855" s="169"/>
      <c r="D855" s="169"/>
      <c r="E855" s="169"/>
      <c r="F855" s="154"/>
      <c r="G855" s="154"/>
      <c r="H855" s="154"/>
      <c r="I855" s="154"/>
    </row>
    <row r="856" spans="2:9" x14ac:dyDescent="0.25">
      <c r="B856" s="154"/>
      <c r="C856" s="169"/>
      <c r="D856" s="169"/>
      <c r="E856" s="169"/>
      <c r="F856" s="154"/>
      <c r="G856" s="154"/>
      <c r="H856" s="154"/>
      <c r="I856" s="154"/>
    </row>
    <row r="857" spans="2:9" x14ac:dyDescent="0.25">
      <c r="B857" s="154"/>
      <c r="C857" s="169"/>
      <c r="D857" s="169"/>
      <c r="E857" s="169"/>
      <c r="F857" s="154"/>
      <c r="G857" s="154"/>
      <c r="H857" s="154"/>
      <c r="I857" s="154"/>
    </row>
    <row r="858" spans="2:9" x14ac:dyDescent="0.25">
      <c r="B858" s="154"/>
      <c r="C858" s="169"/>
      <c r="D858" s="169"/>
      <c r="E858" s="169"/>
      <c r="F858" s="154"/>
      <c r="G858" s="154"/>
      <c r="H858" s="154"/>
      <c r="I858" s="154"/>
    </row>
    <row r="859" spans="2:9" x14ac:dyDescent="0.25">
      <c r="B859" s="154"/>
      <c r="C859" s="169"/>
      <c r="D859" s="169"/>
      <c r="E859" s="169"/>
      <c r="F859" s="154"/>
      <c r="G859" s="154"/>
      <c r="H859" s="154"/>
      <c r="I859" s="154"/>
    </row>
    <row r="860" spans="2:9" x14ac:dyDescent="0.25">
      <c r="B860" s="154"/>
      <c r="C860" s="169"/>
      <c r="D860" s="169"/>
      <c r="E860" s="169"/>
      <c r="F860" s="154"/>
      <c r="G860" s="154"/>
      <c r="H860" s="154"/>
      <c r="I860" s="154"/>
    </row>
    <row r="861" spans="2:9" x14ac:dyDescent="0.25">
      <c r="B861" s="154"/>
      <c r="C861" s="169"/>
      <c r="D861" s="169"/>
      <c r="E861" s="169"/>
      <c r="F861" s="154"/>
      <c r="G861" s="154"/>
      <c r="H861" s="154"/>
      <c r="I861" s="154"/>
    </row>
    <row r="862" spans="2:9" x14ac:dyDescent="0.25">
      <c r="B862" s="154"/>
      <c r="C862" s="169"/>
      <c r="D862" s="169"/>
      <c r="E862" s="169"/>
      <c r="F862" s="154"/>
      <c r="G862" s="154"/>
      <c r="H862" s="154"/>
      <c r="I862" s="154"/>
    </row>
    <row r="863" spans="2:9" x14ac:dyDescent="0.25">
      <c r="B863" s="154"/>
      <c r="C863" s="169"/>
      <c r="D863" s="169"/>
      <c r="E863" s="169"/>
      <c r="F863" s="154"/>
      <c r="G863" s="154"/>
      <c r="H863" s="154"/>
      <c r="I863" s="154"/>
    </row>
    <row r="864" spans="2:9" x14ac:dyDescent="0.25">
      <c r="B864" s="154"/>
      <c r="C864" s="169"/>
      <c r="D864" s="169"/>
      <c r="E864" s="169"/>
      <c r="F864" s="154"/>
      <c r="G864" s="154"/>
      <c r="H864" s="154"/>
      <c r="I864" s="154"/>
    </row>
    <row r="865" spans="2:9" x14ac:dyDescent="0.25">
      <c r="B865" s="154"/>
      <c r="C865" s="169"/>
      <c r="D865" s="169"/>
      <c r="E865" s="169"/>
      <c r="F865" s="154"/>
      <c r="G865" s="154"/>
      <c r="H865" s="154"/>
      <c r="I865" s="154"/>
    </row>
    <row r="866" spans="2:9" x14ac:dyDescent="0.25">
      <c r="B866" s="154"/>
      <c r="C866" s="169"/>
      <c r="D866" s="169"/>
      <c r="E866" s="169"/>
      <c r="F866" s="154"/>
      <c r="G866" s="154"/>
      <c r="H866" s="154"/>
      <c r="I866" s="154"/>
    </row>
    <row r="867" spans="2:9" x14ac:dyDescent="0.25">
      <c r="B867" s="154"/>
      <c r="C867" s="169"/>
      <c r="D867" s="169"/>
      <c r="E867" s="169"/>
      <c r="F867" s="154"/>
      <c r="G867" s="154"/>
      <c r="H867" s="154"/>
      <c r="I867" s="154"/>
    </row>
    <row r="868" spans="2:9" x14ac:dyDescent="0.25">
      <c r="B868" s="154"/>
      <c r="C868" s="169"/>
      <c r="D868" s="169"/>
      <c r="E868" s="169"/>
      <c r="F868" s="154"/>
      <c r="G868" s="154"/>
      <c r="H868" s="154"/>
      <c r="I868" s="154"/>
    </row>
    <row r="869" spans="2:9" x14ac:dyDescent="0.25">
      <c r="B869" s="154"/>
      <c r="C869" s="169"/>
      <c r="D869" s="169"/>
      <c r="E869" s="169"/>
      <c r="F869" s="154"/>
      <c r="G869" s="154"/>
      <c r="H869" s="154"/>
      <c r="I869" s="154"/>
    </row>
    <row r="870" spans="2:9" x14ac:dyDescent="0.25">
      <c r="B870" s="154"/>
      <c r="C870" s="169"/>
      <c r="D870" s="169"/>
      <c r="E870" s="169"/>
      <c r="F870" s="154"/>
      <c r="G870" s="154"/>
      <c r="H870" s="154"/>
      <c r="I870" s="154"/>
    </row>
    <row r="871" spans="2:9" x14ac:dyDescent="0.25">
      <c r="B871" s="154"/>
      <c r="C871" s="169"/>
      <c r="D871" s="169"/>
      <c r="E871" s="169"/>
      <c r="F871" s="154"/>
      <c r="G871" s="154"/>
      <c r="H871" s="154"/>
      <c r="I871" s="154"/>
    </row>
    <row r="872" spans="2:9" x14ac:dyDescent="0.25">
      <c r="B872" s="154"/>
      <c r="C872" s="169"/>
      <c r="D872" s="169"/>
      <c r="E872" s="169"/>
      <c r="F872" s="154"/>
      <c r="G872" s="154"/>
      <c r="H872" s="154"/>
      <c r="I872" s="154"/>
    </row>
    <row r="873" spans="2:9" x14ac:dyDescent="0.25">
      <c r="B873" s="154"/>
      <c r="C873" s="169"/>
      <c r="D873" s="169"/>
      <c r="E873" s="169"/>
      <c r="F873" s="154"/>
      <c r="G873" s="154"/>
      <c r="H873" s="154"/>
      <c r="I873" s="154"/>
    </row>
    <row r="874" spans="2:9" x14ac:dyDescent="0.25">
      <c r="B874" s="154"/>
      <c r="C874" s="169"/>
      <c r="D874" s="169"/>
      <c r="E874" s="169"/>
      <c r="F874" s="154"/>
      <c r="G874" s="154"/>
      <c r="H874" s="154"/>
      <c r="I874" s="154"/>
    </row>
    <row r="875" spans="2:9" x14ac:dyDescent="0.25">
      <c r="B875" s="154"/>
      <c r="C875" s="169"/>
      <c r="D875" s="169"/>
      <c r="E875" s="169"/>
      <c r="F875" s="154"/>
      <c r="G875" s="154"/>
      <c r="H875" s="154"/>
      <c r="I875" s="154"/>
    </row>
    <row r="876" spans="2:9" x14ac:dyDescent="0.25">
      <c r="B876" s="154"/>
      <c r="C876" s="169"/>
      <c r="D876" s="169"/>
      <c r="E876" s="169"/>
      <c r="F876" s="154"/>
      <c r="G876" s="154"/>
      <c r="H876" s="154"/>
      <c r="I876" s="154"/>
    </row>
    <row r="877" spans="2:9" x14ac:dyDescent="0.25">
      <c r="B877" s="154"/>
      <c r="C877" s="169"/>
      <c r="D877" s="169"/>
      <c r="E877" s="169"/>
      <c r="F877" s="154"/>
      <c r="G877" s="154"/>
      <c r="H877" s="154"/>
      <c r="I877" s="154"/>
    </row>
    <row r="878" spans="2:9" x14ac:dyDescent="0.25">
      <c r="B878" s="154"/>
      <c r="C878" s="169"/>
      <c r="D878" s="169"/>
      <c r="E878" s="169"/>
      <c r="F878" s="154"/>
      <c r="G878" s="154"/>
      <c r="H878" s="154"/>
      <c r="I878" s="154"/>
    </row>
    <row r="879" spans="2:9" x14ac:dyDescent="0.25">
      <c r="B879" s="154"/>
      <c r="C879" s="169"/>
      <c r="D879" s="169"/>
      <c r="E879" s="169"/>
      <c r="F879" s="154"/>
      <c r="G879" s="154"/>
      <c r="H879" s="154"/>
      <c r="I879" s="154"/>
    </row>
    <row r="880" spans="2:9" x14ac:dyDescent="0.25">
      <c r="B880" s="154"/>
      <c r="C880" s="169"/>
      <c r="D880" s="169"/>
      <c r="E880" s="169"/>
      <c r="F880" s="154"/>
      <c r="G880" s="154"/>
      <c r="H880" s="154"/>
      <c r="I880" s="154"/>
    </row>
    <row r="881" spans="2:9" x14ac:dyDescent="0.25">
      <c r="B881" s="154"/>
      <c r="C881" s="169"/>
      <c r="D881" s="169"/>
      <c r="E881" s="169"/>
      <c r="F881" s="154"/>
      <c r="G881" s="154"/>
      <c r="H881" s="154"/>
      <c r="I881" s="154"/>
    </row>
    <row r="882" spans="2:9" x14ac:dyDescent="0.25">
      <c r="B882" s="154"/>
      <c r="C882" s="169"/>
      <c r="D882" s="169"/>
      <c r="E882" s="169"/>
      <c r="F882" s="154"/>
      <c r="G882" s="154"/>
      <c r="H882" s="154"/>
      <c r="I882" s="154"/>
    </row>
    <row r="883" spans="2:9" x14ac:dyDescent="0.25">
      <c r="B883" s="154"/>
      <c r="C883" s="169"/>
      <c r="D883" s="169"/>
      <c r="E883" s="169"/>
      <c r="F883" s="154"/>
      <c r="G883" s="154"/>
      <c r="H883" s="154"/>
      <c r="I883" s="154"/>
    </row>
    <row r="884" spans="2:9" x14ac:dyDescent="0.25">
      <c r="B884" s="154"/>
      <c r="C884" s="169"/>
      <c r="D884" s="169"/>
      <c r="E884" s="169"/>
      <c r="F884" s="154"/>
      <c r="G884" s="154"/>
      <c r="H884" s="154"/>
      <c r="I884" s="154"/>
    </row>
    <row r="885" spans="2:9" x14ac:dyDescent="0.25">
      <c r="B885" s="154"/>
      <c r="C885" s="169"/>
      <c r="D885" s="169"/>
      <c r="E885" s="169"/>
      <c r="F885" s="154"/>
      <c r="G885" s="154"/>
      <c r="H885" s="154"/>
      <c r="I885" s="154"/>
    </row>
    <row r="886" spans="2:9" x14ac:dyDescent="0.25">
      <c r="B886" s="154"/>
      <c r="C886" s="169"/>
      <c r="D886" s="169"/>
      <c r="E886" s="169"/>
      <c r="F886" s="154"/>
      <c r="G886" s="154"/>
      <c r="H886" s="154"/>
      <c r="I886" s="154"/>
    </row>
    <row r="887" spans="2:9" x14ac:dyDescent="0.25">
      <c r="B887" s="154"/>
      <c r="C887" s="169"/>
      <c r="D887" s="169"/>
      <c r="E887" s="169"/>
      <c r="F887" s="154"/>
      <c r="G887" s="154"/>
      <c r="H887" s="154"/>
      <c r="I887" s="154"/>
    </row>
    <row r="888" spans="2:9" x14ac:dyDescent="0.25">
      <c r="B888" s="154"/>
      <c r="C888" s="169"/>
      <c r="D888" s="169"/>
      <c r="E888" s="169"/>
      <c r="F888" s="154"/>
      <c r="G888" s="154"/>
      <c r="H888" s="154"/>
      <c r="I888" s="154"/>
    </row>
    <row r="889" spans="2:9" x14ac:dyDescent="0.25">
      <c r="B889" s="154"/>
      <c r="C889" s="169"/>
      <c r="D889" s="169"/>
      <c r="E889" s="169"/>
      <c r="F889" s="154"/>
      <c r="G889" s="154"/>
      <c r="H889" s="154"/>
      <c r="I889" s="154"/>
    </row>
    <row r="890" spans="2:9" x14ac:dyDescent="0.25">
      <c r="B890" s="154"/>
      <c r="C890" s="169"/>
      <c r="D890" s="169"/>
      <c r="E890" s="169"/>
      <c r="F890" s="154"/>
      <c r="G890" s="154"/>
      <c r="H890" s="154"/>
      <c r="I890" s="154"/>
    </row>
    <row r="891" spans="2:9" x14ac:dyDescent="0.25">
      <c r="B891" s="154"/>
      <c r="C891" s="169"/>
      <c r="D891" s="169"/>
      <c r="E891" s="169"/>
      <c r="F891" s="154"/>
      <c r="G891" s="154"/>
      <c r="H891" s="154"/>
      <c r="I891" s="154"/>
    </row>
    <row r="892" spans="2:9" x14ac:dyDescent="0.25">
      <c r="B892" s="154"/>
      <c r="C892" s="169"/>
      <c r="D892" s="169"/>
      <c r="E892" s="169"/>
      <c r="F892" s="154"/>
      <c r="G892" s="154"/>
      <c r="H892" s="154"/>
      <c r="I892" s="154"/>
    </row>
    <row r="893" spans="2:9" x14ac:dyDescent="0.25">
      <c r="B893" s="154"/>
      <c r="C893" s="169"/>
      <c r="D893" s="169"/>
      <c r="E893" s="169"/>
      <c r="F893" s="154"/>
      <c r="G893" s="154"/>
      <c r="H893" s="154"/>
      <c r="I893" s="154"/>
    </row>
    <row r="894" spans="2:9" x14ac:dyDescent="0.25">
      <c r="B894" s="154"/>
      <c r="C894" s="169"/>
      <c r="D894" s="169"/>
      <c r="E894" s="169"/>
      <c r="F894" s="154"/>
      <c r="G894" s="154"/>
      <c r="H894" s="154"/>
      <c r="I894" s="154"/>
    </row>
    <row r="895" spans="2:9" x14ac:dyDescent="0.25">
      <c r="B895" s="154"/>
      <c r="C895" s="169"/>
      <c r="D895" s="169"/>
      <c r="E895" s="169"/>
      <c r="F895" s="154"/>
      <c r="G895" s="154"/>
      <c r="H895" s="154"/>
      <c r="I895" s="154"/>
    </row>
    <row r="896" spans="2:9" x14ac:dyDescent="0.25">
      <c r="B896" s="154"/>
      <c r="C896" s="169"/>
      <c r="D896" s="169"/>
      <c r="E896" s="169"/>
      <c r="F896" s="154"/>
      <c r="G896" s="154"/>
      <c r="H896" s="154"/>
      <c r="I896" s="154"/>
    </row>
    <row r="897" spans="2:9" x14ac:dyDescent="0.25">
      <c r="B897" s="154"/>
      <c r="C897" s="169"/>
      <c r="D897" s="169"/>
      <c r="E897" s="169"/>
      <c r="F897" s="154"/>
      <c r="G897" s="154"/>
      <c r="H897" s="154"/>
      <c r="I897" s="154"/>
    </row>
    <row r="898" spans="2:9" x14ac:dyDescent="0.25">
      <c r="B898" s="154"/>
      <c r="C898" s="169"/>
      <c r="D898" s="169"/>
      <c r="E898" s="169"/>
      <c r="F898" s="154"/>
      <c r="G898" s="154"/>
      <c r="H898" s="154"/>
      <c r="I898" s="154"/>
    </row>
    <row r="899" spans="2:9" x14ac:dyDescent="0.25">
      <c r="B899" s="154"/>
      <c r="C899" s="169"/>
      <c r="D899" s="169"/>
      <c r="E899" s="169"/>
      <c r="F899" s="154"/>
      <c r="G899" s="154"/>
      <c r="H899" s="154"/>
      <c r="I899" s="154"/>
    </row>
    <row r="900" spans="2:9" x14ac:dyDescent="0.25">
      <c r="B900" s="154"/>
      <c r="C900" s="169"/>
      <c r="D900" s="169"/>
      <c r="E900" s="169"/>
      <c r="F900" s="154"/>
      <c r="G900" s="154"/>
      <c r="H900" s="154"/>
      <c r="I900" s="154"/>
    </row>
    <row r="901" spans="2:9" x14ac:dyDescent="0.25">
      <c r="B901" s="154"/>
      <c r="C901" s="169"/>
      <c r="D901" s="169"/>
      <c r="E901" s="169"/>
      <c r="F901" s="154"/>
      <c r="G901" s="154"/>
      <c r="H901" s="154"/>
      <c r="I901" s="154"/>
    </row>
    <row r="902" spans="2:9" x14ac:dyDescent="0.25">
      <c r="B902" s="154"/>
      <c r="C902" s="169"/>
      <c r="D902" s="169"/>
      <c r="E902" s="169"/>
      <c r="F902" s="154"/>
      <c r="G902" s="154"/>
      <c r="H902" s="154"/>
      <c r="I902" s="154"/>
    </row>
    <row r="903" spans="2:9" x14ac:dyDescent="0.25">
      <c r="B903" s="154"/>
      <c r="C903" s="169"/>
      <c r="D903" s="169"/>
      <c r="E903" s="169"/>
      <c r="F903" s="154"/>
      <c r="G903" s="154"/>
      <c r="H903" s="154"/>
      <c r="I903" s="154"/>
    </row>
    <row r="904" spans="2:9" x14ac:dyDescent="0.25">
      <c r="B904" s="154"/>
      <c r="C904" s="169"/>
      <c r="D904" s="169"/>
      <c r="E904" s="169"/>
      <c r="F904" s="154"/>
      <c r="G904" s="154"/>
      <c r="H904" s="154"/>
      <c r="I904" s="154"/>
    </row>
    <row r="905" spans="2:9" x14ac:dyDescent="0.25">
      <c r="B905" s="154"/>
      <c r="C905" s="169"/>
      <c r="D905" s="169"/>
      <c r="E905" s="169"/>
      <c r="F905" s="154"/>
      <c r="G905" s="154"/>
      <c r="H905" s="154"/>
      <c r="I905" s="154"/>
    </row>
    <row r="906" spans="2:9" x14ac:dyDescent="0.25">
      <c r="B906" s="154"/>
      <c r="C906" s="169"/>
      <c r="D906" s="169"/>
      <c r="E906" s="169"/>
      <c r="F906" s="154"/>
      <c r="G906" s="154"/>
      <c r="H906" s="154"/>
      <c r="I906" s="154"/>
    </row>
    <row r="907" spans="2:9" x14ac:dyDescent="0.25">
      <c r="B907" s="154"/>
      <c r="C907" s="169"/>
      <c r="D907" s="169"/>
      <c r="E907" s="169"/>
      <c r="F907" s="154"/>
      <c r="G907" s="154"/>
      <c r="H907" s="154"/>
      <c r="I907" s="154"/>
    </row>
    <row r="908" spans="2:9" x14ac:dyDescent="0.25">
      <c r="B908" s="154"/>
      <c r="C908" s="169"/>
      <c r="D908" s="169"/>
      <c r="E908" s="169"/>
      <c r="F908" s="154"/>
      <c r="G908" s="154"/>
      <c r="H908" s="154"/>
      <c r="I908" s="154"/>
    </row>
    <row r="909" spans="2:9" x14ac:dyDescent="0.25">
      <c r="B909" s="154"/>
      <c r="C909" s="169"/>
      <c r="D909" s="169"/>
      <c r="E909" s="169"/>
      <c r="F909" s="154"/>
      <c r="G909" s="154"/>
      <c r="H909" s="154"/>
      <c r="I909" s="154"/>
    </row>
    <row r="910" spans="2:9" x14ac:dyDescent="0.25">
      <c r="B910" s="154"/>
      <c r="C910" s="169"/>
      <c r="D910" s="169"/>
      <c r="E910" s="169"/>
      <c r="F910" s="154"/>
      <c r="G910" s="154"/>
      <c r="H910" s="154"/>
      <c r="I910" s="154"/>
    </row>
    <row r="911" spans="2:9" x14ac:dyDescent="0.25">
      <c r="B911" s="154"/>
      <c r="C911" s="169"/>
      <c r="D911" s="169"/>
      <c r="E911" s="169"/>
      <c r="F911" s="154"/>
      <c r="G911" s="154"/>
      <c r="H911" s="154"/>
      <c r="I911" s="154"/>
    </row>
    <row r="912" spans="2:9" x14ac:dyDescent="0.25">
      <c r="B912" s="154"/>
      <c r="C912" s="169"/>
      <c r="D912" s="169"/>
      <c r="E912" s="169"/>
      <c r="F912" s="154"/>
      <c r="G912" s="154"/>
      <c r="H912" s="154"/>
      <c r="I912" s="154"/>
    </row>
    <row r="913" spans="2:9" x14ac:dyDescent="0.25">
      <c r="B913" s="154"/>
      <c r="C913" s="169"/>
      <c r="D913" s="169"/>
      <c r="E913" s="169"/>
      <c r="F913" s="154"/>
      <c r="G913" s="154"/>
      <c r="H913" s="154"/>
      <c r="I913" s="154"/>
    </row>
    <row r="914" spans="2:9" x14ac:dyDescent="0.25">
      <c r="B914" s="154"/>
      <c r="C914" s="169"/>
      <c r="D914" s="169"/>
      <c r="E914" s="169"/>
      <c r="F914" s="154"/>
      <c r="G914" s="154"/>
      <c r="H914" s="154"/>
      <c r="I914" s="154"/>
    </row>
    <row r="915" spans="2:9" x14ac:dyDescent="0.25">
      <c r="B915" s="154"/>
      <c r="C915" s="169"/>
      <c r="D915" s="169"/>
      <c r="E915" s="169"/>
      <c r="F915" s="154"/>
      <c r="G915" s="154"/>
      <c r="H915" s="154"/>
      <c r="I915" s="154"/>
    </row>
    <row r="916" spans="2:9" x14ac:dyDescent="0.25">
      <c r="B916" s="154"/>
      <c r="C916" s="169"/>
      <c r="D916" s="169"/>
      <c r="E916" s="169"/>
      <c r="F916" s="154"/>
      <c r="G916" s="154"/>
      <c r="H916" s="154"/>
      <c r="I916" s="154"/>
    </row>
    <row r="917" spans="2:9" x14ac:dyDescent="0.25">
      <c r="B917" s="154"/>
      <c r="C917" s="169"/>
      <c r="D917" s="169"/>
      <c r="E917" s="169"/>
      <c r="F917" s="154"/>
      <c r="G917" s="154"/>
      <c r="H917" s="154"/>
      <c r="I917" s="154"/>
    </row>
    <row r="918" spans="2:9" x14ac:dyDescent="0.25">
      <c r="B918" s="154"/>
      <c r="C918" s="169"/>
      <c r="D918" s="169"/>
      <c r="E918" s="169"/>
      <c r="F918" s="154"/>
      <c r="G918" s="154"/>
      <c r="H918" s="154"/>
      <c r="I918" s="154"/>
    </row>
    <row r="919" spans="2:9" x14ac:dyDescent="0.25">
      <c r="B919" s="154"/>
      <c r="C919" s="169"/>
      <c r="D919" s="169"/>
      <c r="E919" s="169"/>
      <c r="F919" s="154"/>
      <c r="G919" s="154"/>
      <c r="H919" s="154"/>
      <c r="I919" s="154"/>
    </row>
    <row r="920" spans="2:9" x14ac:dyDescent="0.25">
      <c r="B920" s="154"/>
      <c r="C920" s="169"/>
      <c r="D920" s="169"/>
      <c r="E920" s="169"/>
      <c r="F920" s="154"/>
      <c r="G920" s="154"/>
      <c r="H920" s="154"/>
      <c r="I920" s="154"/>
    </row>
    <row r="921" spans="2:9" x14ac:dyDescent="0.25">
      <c r="B921" s="154"/>
      <c r="C921" s="169"/>
      <c r="D921" s="169"/>
      <c r="E921" s="169"/>
      <c r="F921" s="154"/>
      <c r="G921" s="154"/>
      <c r="H921" s="154"/>
      <c r="I921" s="154"/>
    </row>
    <row r="922" spans="2:9" x14ac:dyDescent="0.25">
      <c r="B922" s="154"/>
      <c r="C922" s="169"/>
      <c r="D922" s="169"/>
      <c r="E922" s="169"/>
      <c r="F922" s="154"/>
      <c r="G922" s="154"/>
      <c r="H922" s="154"/>
      <c r="I922" s="154"/>
    </row>
    <row r="923" spans="2:9" x14ac:dyDescent="0.25">
      <c r="B923" s="154"/>
      <c r="C923" s="169"/>
      <c r="D923" s="169"/>
      <c r="E923" s="169"/>
      <c r="F923" s="154"/>
      <c r="G923" s="154"/>
      <c r="H923" s="154"/>
      <c r="I923" s="154"/>
    </row>
    <row r="924" spans="2:9" x14ac:dyDescent="0.25">
      <c r="B924" s="154"/>
      <c r="C924" s="169"/>
      <c r="D924" s="169"/>
      <c r="E924" s="169"/>
      <c r="F924" s="154"/>
      <c r="G924" s="154"/>
      <c r="H924" s="154"/>
      <c r="I924" s="154"/>
    </row>
    <row r="925" spans="2:9" x14ac:dyDescent="0.25">
      <c r="B925" s="154"/>
      <c r="C925" s="169"/>
      <c r="D925" s="169"/>
      <c r="E925" s="169"/>
      <c r="F925" s="154"/>
      <c r="G925" s="154"/>
      <c r="H925" s="154"/>
      <c r="I925" s="154"/>
    </row>
    <row r="926" spans="2:9" x14ac:dyDescent="0.25">
      <c r="B926" s="154"/>
      <c r="C926" s="169"/>
      <c r="D926" s="169"/>
      <c r="E926" s="169"/>
      <c r="F926" s="154"/>
      <c r="G926" s="154"/>
      <c r="H926" s="154"/>
      <c r="I926" s="154"/>
    </row>
    <row r="927" spans="2:9" x14ac:dyDescent="0.25">
      <c r="B927" s="154"/>
      <c r="C927" s="169"/>
      <c r="D927" s="169"/>
      <c r="E927" s="169"/>
      <c r="F927" s="154"/>
      <c r="G927" s="154"/>
      <c r="H927" s="154"/>
      <c r="I927" s="154"/>
    </row>
    <row r="928" spans="2:9" x14ac:dyDescent="0.25">
      <c r="B928" s="154"/>
      <c r="C928" s="169"/>
      <c r="D928" s="169"/>
      <c r="E928" s="169"/>
      <c r="F928" s="154"/>
      <c r="G928" s="154"/>
      <c r="H928" s="154"/>
      <c r="I928" s="154"/>
    </row>
    <row r="929" spans="2:9" x14ac:dyDescent="0.25">
      <c r="B929" s="154"/>
      <c r="C929" s="169"/>
      <c r="D929" s="169"/>
      <c r="E929" s="169"/>
      <c r="F929" s="154"/>
      <c r="G929" s="154"/>
      <c r="H929" s="154"/>
      <c r="I929" s="154"/>
    </row>
    <row r="930" spans="2:9" x14ac:dyDescent="0.25">
      <c r="B930" s="154"/>
      <c r="C930" s="169"/>
      <c r="D930" s="169"/>
      <c r="E930" s="169"/>
      <c r="F930" s="154"/>
      <c r="G930" s="154"/>
      <c r="H930" s="154"/>
      <c r="I930" s="154"/>
    </row>
    <row r="931" spans="2:9" x14ac:dyDescent="0.25">
      <c r="B931" s="154"/>
      <c r="C931" s="169"/>
      <c r="D931" s="169"/>
      <c r="E931" s="169"/>
      <c r="F931" s="154"/>
      <c r="G931" s="154"/>
      <c r="H931" s="154"/>
      <c r="I931" s="154"/>
    </row>
    <row r="932" spans="2:9" x14ac:dyDescent="0.25">
      <c r="B932" s="154"/>
      <c r="C932" s="169"/>
      <c r="D932" s="169"/>
      <c r="E932" s="169"/>
      <c r="F932" s="154"/>
      <c r="G932" s="154"/>
      <c r="H932" s="154"/>
      <c r="I932" s="154"/>
    </row>
    <row r="933" spans="2:9" x14ac:dyDescent="0.25">
      <c r="B933" s="154"/>
      <c r="C933" s="169"/>
      <c r="D933" s="169"/>
      <c r="E933" s="169"/>
      <c r="F933" s="154"/>
      <c r="G933" s="154"/>
      <c r="H933" s="154"/>
      <c r="I933" s="154"/>
    </row>
    <row r="934" spans="2:9" x14ac:dyDescent="0.25">
      <c r="B934" s="154"/>
      <c r="C934" s="169"/>
      <c r="D934" s="169"/>
      <c r="E934" s="169"/>
      <c r="F934" s="154"/>
      <c r="G934" s="154"/>
      <c r="H934" s="154"/>
      <c r="I934" s="154"/>
    </row>
    <row r="935" spans="2:9" x14ac:dyDescent="0.25">
      <c r="B935" s="154"/>
      <c r="C935" s="169"/>
      <c r="D935" s="169"/>
      <c r="E935" s="169"/>
      <c r="F935" s="154"/>
      <c r="G935" s="154"/>
      <c r="H935" s="154"/>
      <c r="I935" s="154"/>
    </row>
    <row r="936" spans="2:9" x14ac:dyDescent="0.25">
      <c r="B936" s="154"/>
      <c r="C936" s="169"/>
      <c r="D936" s="169"/>
      <c r="E936" s="169"/>
      <c r="F936" s="154"/>
      <c r="G936" s="154"/>
      <c r="H936" s="154"/>
      <c r="I936" s="154"/>
    </row>
    <row r="937" spans="2:9" x14ac:dyDescent="0.25">
      <c r="B937" s="154"/>
      <c r="C937" s="169"/>
      <c r="D937" s="169"/>
      <c r="E937" s="169"/>
      <c r="F937" s="154"/>
      <c r="G937" s="154"/>
      <c r="H937" s="154"/>
      <c r="I937" s="154"/>
    </row>
    <row r="938" spans="2:9" x14ac:dyDescent="0.25">
      <c r="B938" s="154"/>
      <c r="C938" s="169"/>
      <c r="D938" s="169"/>
      <c r="E938" s="169"/>
      <c r="F938" s="154"/>
      <c r="G938" s="154"/>
      <c r="H938" s="154"/>
      <c r="I938" s="154"/>
    </row>
    <row r="939" spans="2:9" x14ac:dyDescent="0.25">
      <c r="B939" s="154"/>
      <c r="C939" s="169"/>
      <c r="D939" s="169"/>
      <c r="E939" s="169"/>
      <c r="F939" s="154"/>
      <c r="G939" s="154"/>
      <c r="H939" s="154"/>
      <c r="I939" s="154"/>
    </row>
    <row r="940" spans="2:9" x14ac:dyDescent="0.25">
      <c r="B940" s="154"/>
      <c r="C940" s="169"/>
      <c r="D940" s="169"/>
      <c r="E940" s="169"/>
      <c r="F940" s="154"/>
      <c r="G940" s="154"/>
      <c r="H940" s="154"/>
      <c r="I940" s="154"/>
    </row>
    <row r="941" spans="2:9" x14ac:dyDescent="0.25">
      <c r="B941" s="154"/>
      <c r="C941" s="169"/>
      <c r="D941" s="169"/>
      <c r="E941" s="169"/>
      <c r="F941" s="154"/>
      <c r="G941" s="154"/>
      <c r="H941" s="154"/>
      <c r="I941" s="154"/>
    </row>
    <row r="942" spans="2:9" x14ac:dyDescent="0.25">
      <c r="B942" s="154"/>
      <c r="C942" s="169"/>
      <c r="D942" s="169"/>
      <c r="E942" s="169"/>
      <c r="F942" s="154"/>
      <c r="G942" s="154"/>
      <c r="H942" s="154"/>
      <c r="I942" s="154"/>
    </row>
    <row r="943" spans="2:9" x14ac:dyDescent="0.25">
      <c r="B943" s="154"/>
      <c r="C943" s="169"/>
      <c r="D943" s="169"/>
      <c r="E943" s="169"/>
      <c r="F943" s="154"/>
      <c r="G943" s="154"/>
      <c r="H943" s="154"/>
      <c r="I943" s="154"/>
    </row>
    <row r="944" spans="2:9" x14ac:dyDescent="0.25">
      <c r="B944" s="154"/>
      <c r="C944" s="169"/>
      <c r="D944" s="169"/>
      <c r="E944" s="169"/>
      <c r="F944" s="154"/>
      <c r="G944" s="154"/>
      <c r="H944" s="154"/>
      <c r="I944" s="154"/>
    </row>
    <row r="945" spans="2:9" x14ac:dyDescent="0.25">
      <c r="B945" s="154"/>
      <c r="C945" s="169"/>
      <c r="D945" s="169"/>
      <c r="E945" s="169"/>
      <c r="F945" s="154"/>
      <c r="G945" s="154"/>
      <c r="H945" s="154"/>
      <c r="I945" s="154"/>
    </row>
    <row r="946" spans="2:9" x14ac:dyDescent="0.25">
      <c r="B946" s="154"/>
      <c r="C946" s="169"/>
      <c r="D946" s="169"/>
      <c r="E946" s="169"/>
      <c r="F946" s="154"/>
      <c r="G946" s="154"/>
      <c r="H946" s="154"/>
      <c r="I946" s="154"/>
    </row>
    <row r="947" spans="2:9" x14ac:dyDescent="0.25">
      <c r="B947" s="154"/>
      <c r="C947" s="169"/>
      <c r="D947" s="169"/>
      <c r="E947" s="169"/>
      <c r="F947" s="154"/>
      <c r="G947" s="154"/>
      <c r="H947" s="154"/>
      <c r="I947" s="154"/>
    </row>
    <row r="948" spans="2:9" x14ac:dyDescent="0.25">
      <c r="B948" s="154"/>
      <c r="C948" s="169"/>
      <c r="D948" s="169"/>
      <c r="E948" s="169"/>
      <c r="F948" s="154"/>
      <c r="G948" s="154"/>
      <c r="H948" s="154"/>
      <c r="I948" s="154"/>
    </row>
    <row r="949" spans="2:9" x14ac:dyDescent="0.25">
      <c r="B949" s="154"/>
      <c r="C949" s="169"/>
      <c r="D949" s="169"/>
      <c r="E949" s="169"/>
      <c r="F949" s="154"/>
      <c r="G949" s="154"/>
      <c r="H949" s="154"/>
      <c r="I949" s="154"/>
    </row>
    <row r="950" spans="2:9" x14ac:dyDescent="0.25">
      <c r="B950" s="154"/>
      <c r="C950" s="169"/>
      <c r="D950" s="169"/>
      <c r="E950" s="169"/>
      <c r="F950" s="154"/>
      <c r="G950" s="154"/>
      <c r="H950" s="154"/>
      <c r="I950" s="154"/>
    </row>
    <row r="951" spans="2:9" x14ac:dyDescent="0.25">
      <c r="B951" s="154"/>
      <c r="C951" s="169"/>
      <c r="D951" s="169"/>
      <c r="E951" s="169"/>
      <c r="F951" s="154"/>
      <c r="G951" s="154"/>
      <c r="H951" s="154"/>
      <c r="I951" s="154"/>
    </row>
    <row r="952" spans="2:9" x14ac:dyDescent="0.25">
      <c r="B952" s="154"/>
      <c r="C952" s="169"/>
      <c r="D952" s="169"/>
      <c r="E952" s="169"/>
      <c r="F952" s="154"/>
      <c r="G952" s="154"/>
      <c r="H952" s="154"/>
      <c r="I952" s="154"/>
    </row>
    <row r="953" spans="2:9" x14ac:dyDescent="0.25">
      <c r="B953" s="154"/>
      <c r="C953" s="169"/>
      <c r="D953" s="169"/>
      <c r="E953" s="169"/>
      <c r="F953" s="154"/>
      <c r="G953" s="154"/>
      <c r="H953" s="154"/>
      <c r="I953" s="154"/>
    </row>
    <row r="954" spans="2:9" x14ac:dyDescent="0.25">
      <c r="B954" s="154"/>
      <c r="C954" s="169"/>
      <c r="D954" s="169"/>
      <c r="E954" s="169"/>
      <c r="F954" s="154"/>
      <c r="G954" s="154"/>
      <c r="H954" s="154"/>
      <c r="I954" s="154"/>
    </row>
    <row r="955" spans="2:9" x14ac:dyDescent="0.25">
      <c r="B955" s="154"/>
      <c r="C955" s="169"/>
      <c r="D955" s="169"/>
      <c r="E955" s="169"/>
      <c r="F955" s="154"/>
      <c r="G955" s="154"/>
      <c r="H955" s="154"/>
      <c r="I955" s="154"/>
    </row>
    <row r="956" spans="2:9" x14ac:dyDescent="0.25">
      <c r="B956" s="154"/>
      <c r="C956" s="169"/>
      <c r="D956" s="169"/>
      <c r="E956" s="169"/>
      <c r="F956" s="154"/>
      <c r="G956" s="154"/>
      <c r="H956" s="154"/>
      <c r="I956" s="154"/>
    </row>
    <row r="957" spans="2:9" x14ac:dyDescent="0.25">
      <c r="B957" s="154"/>
      <c r="C957" s="169"/>
      <c r="D957" s="169"/>
      <c r="E957" s="169"/>
      <c r="F957" s="154"/>
      <c r="G957" s="154"/>
      <c r="H957" s="154"/>
      <c r="I957" s="154"/>
    </row>
    <row r="958" spans="2:9" x14ac:dyDescent="0.25">
      <c r="B958" s="154"/>
      <c r="C958" s="169"/>
      <c r="D958" s="169"/>
      <c r="E958" s="169"/>
      <c r="F958" s="154"/>
      <c r="G958" s="154"/>
      <c r="H958" s="154"/>
      <c r="I958" s="154"/>
    </row>
    <row r="959" spans="2:9" x14ac:dyDescent="0.25">
      <c r="B959" s="154"/>
      <c r="C959" s="169"/>
      <c r="D959" s="169"/>
      <c r="E959" s="169"/>
      <c r="F959" s="154"/>
      <c r="G959" s="154"/>
      <c r="H959" s="154"/>
      <c r="I959" s="154"/>
    </row>
    <row r="960" spans="2:9" x14ac:dyDescent="0.25">
      <c r="B960" s="154"/>
      <c r="C960" s="169"/>
      <c r="D960" s="169"/>
      <c r="E960" s="169"/>
      <c r="F960" s="154"/>
      <c r="G960" s="154"/>
      <c r="H960" s="154"/>
      <c r="I960" s="154"/>
    </row>
    <row r="961" spans="2:9" x14ac:dyDescent="0.25">
      <c r="B961" s="154"/>
      <c r="C961" s="169"/>
      <c r="D961" s="169"/>
      <c r="E961" s="169"/>
      <c r="F961" s="154"/>
      <c r="G961" s="154"/>
      <c r="H961" s="154"/>
      <c r="I961" s="154"/>
    </row>
    <row r="962" spans="2:9" x14ac:dyDescent="0.25">
      <c r="B962" s="154"/>
      <c r="C962" s="169"/>
      <c r="D962" s="169"/>
      <c r="E962" s="169"/>
      <c r="F962" s="154"/>
      <c r="G962" s="154"/>
      <c r="H962" s="154"/>
      <c r="I962" s="154"/>
    </row>
    <row r="963" spans="2:9" x14ac:dyDescent="0.25">
      <c r="B963" s="154"/>
      <c r="C963" s="169"/>
      <c r="D963" s="169"/>
      <c r="E963" s="169"/>
      <c r="F963" s="154"/>
      <c r="G963" s="154"/>
      <c r="H963" s="154"/>
      <c r="I963" s="154"/>
    </row>
    <row r="964" spans="2:9" x14ac:dyDescent="0.25">
      <c r="B964" s="154"/>
      <c r="C964" s="169"/>
      <c r="D964" s="169"/>
      <c r="E964" s="169"/>
      <c r="F964" s="154"/>
      <c r="G964" s="154"/>
      <c r="H964" s="154"/>
      <c r="I964" s="154"/>
    </row>
    <row r="965" spans="2:9" x14ac:dyDescent="0.25">
      <c r="B965" s="154"/>
      <c r="C965" s="169"/>
      <c r="D965" s="169"/>
      <c r="E965" s="169"/>
      <c r="F965" s="154"/>
      <c r="G965" s="154"/>
      <c r="H965" s="154"/>
      <c r="I965" s="154"/>
    </row>
    <row r="966" spans="2:9" x14ac:dyDescent="0.25">
      <c r="B966" s="154"/>
      <c r="C966" s="169"/>
      <c r="D966" s="169"/>
      <c r="E966" s="169"/>
      <c r="F966" s="154"/>
      <c r="G966" s="154"/>
      <c r="H966" s="154"/>
      <c r="I966" s="154"/>
    </row>
    <row r="967" spans="2:9" x14ac:dyDescent="0.25">
      <c r="B967" s="154"/>
      <c r="C967" s="169"/>
      <c r="D967" s="169"/>
      <c r="E967" s="169"/>
      <c r="F967" s="154"/>
      <c r="G967" s="154"/>
      <c r="H967" s="154"/>
      <c r="I967" s="154"/>
    </row>
    <row r="968" spans="2:9" x14ac:dyDescent="0.25">
      <c r="B968" s="154"/>
      <c r="C968" s="169"/>
      <c r="D968" s="169"/>
      <c r="E968" s="169"/>
      <c r="F968" s="154"/>
      <c r="G968" s="154"/>
      <c r="H968" s="154"/>
      <c r="I968" s="154"/>
    </row>
    <row r="969" spans="2:9" x14ac:dyDescent="0.25">
      <c r="B969" s="154"/>
      <c r="C969" s="169"/>
      <c r="D969" s="169"/>
      <c r="E969" s="169"/>
      <c r="F969" s="154"/>
      <c r="G969" s="154"/>
      <c r="H969" s="154"/>
      <c r="I969" s="154"/>
    </row>
    <row r="970" spans="2:9" x14ac:dyDescent="0.25">
      <c r="B970" s="154"/>
      <c r="C970" s="169"/>
      <c r="D970" s="169"/>
      <c r="E970" s="169"/>
      <c r="F970" s="154"/>
      <c r="G970" s="154"/>
      <c r="H970" s="154"/>
      <c r="I970" s="154"/>
    </row>
    <row r="971" spans="2:9" x14ac:dyDescent="0.25">
      <c r="B971" s="154"/>
      <c r="C971" s="169"/>
      <c r="D971" s="169"/>
      <c r="E971" s="169"/>
      <c r="F971" s="154"/>
      <c r="G971" s="154"/>
      <c r="H971" s="154"/>
      <c r="I971" s="154"/>
    </row>
    <row r="972" spans="2:9" x14ac:dyDescent="0.25">
      <c r="B972" s="154"/>
      <c r="C972" s="169"/>
      <c r="D972" s="169"/>
      <c r="E972" s="169"/>
      <c r="F972" s="154"/>
      <c r="G972" s="154"/>
      <c r="H972" s="154"/>
      <c r="I972" s="154"/>
    </row>
    <row r="973" spans="2:9" x14ac:dyDescent="0.25">
      <c r="B973" s="154"/>
      <c r="C973" s="169"/>
      <c r="D973" s="169"/>
      <c r="E973" s="169"/>
      <c r="F973" s="154"/>
      <c r="G973" s="154"/>
      <c r="H973" s="154"/>
      <c r="I973" s="154"/>
    </row>
    <row r="974" spans="2:9" x14ac:dyDescent="0.25">
      <c r="B974" s="154"/>
      <c r="C974" s="169"/>
      <c r="D974" s="169"/>
      <c r="E974" s="169"/>
      <c r="F974" s="154"/>
      <c r="G974" s="154"/>
      <c r="H974" s="154"/>
      <c r="I974" s="154"/>
    </row>
    <row r="975" spans="2:9" x14ac:dyDescent="0.25">
      <c r="B975" s="154"/>
      <c r="C975" s="169"/>
      <c r="D975" s="169"/>
      <c r="E975" s="169"/>
      <c r="F975" s="154"/>
      <c r="G975" s="154"/>
      <c r="H975" s="154"/>
      <c r="I975" s="154"/>
    </row>
    <row r="976" spans="2:9" x14ac:dyDescent="0.25">
      <c r="B976" s="154"/>
      <c r="C976" s="169"/>
      <c r="D976" s="169"/>
      <c r="E976" s="169"/>
      <c r="F976" s="154"/>
      <c r="G976" s="154"/>
      <c r="H976" s="154"/>
      <c r="I976" s="154"/>
    </row>
    <row r="977" spans="2:9" x14ac:dyDescent="0.25">
      <c r="B977" s="154"/>
      <c r="C977" s="169"/>
      <c r="D977" s="169"/>
      <c r="E977" s="169"/>
      <c r="F977" s="154"/>
      <c r="G977" s="154"/>
      <c r="H977" s="154"/>
      <c r="I977" s="154"/>
    </row>
    <row r="978" spans="2:9" x14ac:dyDescent="0.25">
      <c r="B978" s="154"/>
      <c r="C978" s="169"/>
      <c r="D978" s="169"/>
      <c r="E978" s="169"/>
      <c r="F978" s="154"/>
      <c r="G978" s="154"/>
      <c r="H978" s="154"/>
      <c r="I978" s="154"/>
    </row>
    <row r="979" spans="2:9" x14ac:dyDescent="0.25">
      <c r="B979" s="154"/>
      <c r="C979" s="169"/>
      <c r="D979" s="169"/>
      <c r="E979" s="169"/>
      <c r="F979" s="154"/>
      <c r="G979" s="154"/>
      <c r="H979" s="154"/>
      <c r="I979" s="154"/>
    </row>
    <row r="980" spans="2:9" x14ac:dyDescent="0.25">
      <c r="B980" s="154"/>
      <c r="C980" s="169"/>
      <c r="D980" s="169"/>
      <c r="E980" s="169"/>
      <c r="F980" s="154"/>
      <c r="G980" s="154"/>
      <c r="H980" s="154"/>
      <c r="I980" s="154"/>
    </row>
    <row r="981" spans="2:9" x14ac:dyDescent="0.25">
      <c r="B981" s="154"/>
      <c r="C981" s="169"/>
      <c r="D981" s="169"/>
      <c r="E981" s="169"/>
      <c r="F981" s="154"/>
      <c r="G981" s="154"/>
      <c r="H981" s="154"/>
      <c r="I981" s="154"/>
    </row>
    <row r="982" spans="2:9" x14ac:dyDescent="0.25">
      <c r="B982" s="154"/>
      <c r="C982" s="169"/>
      <c r="D982" s="169"/>
      <c r="E982" s="169"/>
      <c r="F982" s="154"/>
      <c r="G982" s="154"/>
      <c r="H982" s="154"/>
      <c r="I982" s="154"/>
    </row>
    <row r="983" spans="2:9" x14ac:dyDescent="0.25">
      <c r="B983" s="154"/>
      <c r="C983" s="169"/>
      <c r="D983" s="169"/>
      <c r="E983" s="169"/>
      <c r="F983" s="154"/>
      <c r="G983" s="154"/>
      <c r="H983" s="154"/>
      <c r="I983" s="154"/>
    </row>
    <row r="984" spans="2:9" x14ac:dyDescent="0.25">
      <c r="B984" s="154"/>
      <c r="C984" s="169"/>
      <c r="D984" s="169"/>
      <c r="E984" s="169"/>
      <c r="F984" s="154"/>
      <c r="G984" s="154"/>
      <c r="H984" s="154"/>
      <c r="I984" s="154"/>
    </row>
    <row r="985" spans="2:9" x14ac:dyDescent="0.25">
      <c r="B985" s="154"/>
      <c r="C985" s="169"/>
      <c r="D985" s="169"/>
      <c r="E985" s="169"/>
      <c r="F985" s="154"/>
      <c r="G985" s="154"/>
      <c r="H985" s="154"/>
      <c r="I985" s="154"/>
    </row>
    <row r="986" spans="2:9" x14ac:dyDescent="0.25">
      <c r="B986" s="154"/>
      <c r="C986" s="169"/>
      <c r="D986" s="169"/>
      <c r="E986" s="169"/>
      <c r="F986" s="154"/>
      <c r="G986" s="154"/>
      <c r="H986" s="154"/>
      <c r="I986" s="154"/>
    </row>
    <row r="987" spans="2:9" x14ac:dyDescent="0.25">
      <c r="B987" s="154"/>
      <c r="C987" s="169"/>
      <c r="D987" s="169"/>
      <c r="E987" s="169"/>
      <c r="F987" s="154"/>
      <c r="G987" s="154"/>
      <c r="H987" s="154"/>
      <c r="I987" s="154"/>
    </row>
    <row r="988" spans="2:9" x14ac:dyDescent="0.25">
      <c r="B988" s="154"/>
      <c r="C988" s="169"/>
      <c r="D988" s="169"/>
      <c r="E988" s="169"/>
      <c r="F988" s="154"/>
      <c r="G988" s="154"/>
      <c r="H988" s="154"/>
      <c r="I988" s="154"/>
    </row>
    <row r="989" spans="2:9" x14ac:dyDescent="0.25">
      <c r="B989" s="154"/>
      <c r="C989" s="169"/>
      <c r="D989" s="169"/>
      <c r="E989" s="169"/>
      <c r="F989" s="154"/>
      <c r="G989" s="154"/>
      <c r="H989" s="154"/>
      <c r="I989" s="154"/>
    </row>
    <row r="990" spans="2:9" x14ac:dyDescent="0.25">
      <c r="B990" s="154"/>
      <c r="C990" s="169"/>
      <c r="D990" s="169"/>
      <c r="E990" s="169"/>
      <c r="F990" s="154"/>
      <c r="G990" s="154"/>
      <c r="H990" s="154"/>
      <c r="I990" s="154"/>
    </row>
    <row r="991" spans="2:9" x14ac:dyDescent="0.25">
      <c r="B991" s="154"/>
      <c r="C991" s="169"/>
      <c r="D991" s="169"/>
      <c r="E991" s="169"/>
      <c r="F991" s="154"/>
      <c r="G991" s="154"/>
      <c r="H991" s="154"/>
      <c r="I991" s="154"/>
    </row>
    <row r="992" spans="2:9" x14ac:dyDescent="0.25">
      <c r="B992" s="154"/>
      <c r="C992" s="169"/>
      <c r="D992" s="169"/>
      <c r="E992" s="169"/>
      <c r="F992" s="154"/>
      <c r="G992" s="154"/>
      <c r="H992" s="154"/>
      <c r="I992" s="154"/>
    </row>
    <row r="993" spans="2:9" x14ac:dyDescent="0.25">
      <c r="B993" s="154"/>
      <c r="C993" s="169"/>
      <c r="D993" s="169"/>
      <c r="E993" s="169"/>
      <c r="F993" s="154"/>
      <c r="G993" s="154"/>
      <c r="H993" s="154"/>
      <c r="I993" s="154"/>
    </row>
    <row r="994" spans="2:9" x14ac:dyDescent="0.25">
      <c r="B994" s="154"/>
      <c r="C994" s="169"/>
      <c r="D994" s="169"/>
      <c r="E994" s="169"/>
      <c r="F994" s="154"/>
      <c r="G994" s="154"/>
      <c r="H994" s="154"/>
      <c r="I994" s="154"/>
    </row>
    <row r="995" spans="2:9" x14ac:dyDescent="0.25">
      <c r="B995" s="154"/>
      <c r="C995" s="169"/>
      <c r="D995" s="169"/>
      <c r="E995" s="169"/>
      <c r="F995" s="154"/>
      <c r="G995" s="154"/>
      <c r="H995" s="154"/>
      <c r="I995" s="154"/>
    </row>
    <row r="996" spans="2:9" x14ac:dyDescent="0.25">
      <c r="B996" s="154"/>
      <c r="C996" s="169"/>
      <c r="D996" s="169"/>
      <c r="E996" s="169"/>
      <c r="F996" s="154"/>
      <c r="G996" s="154"/>
      <c r="H996" s="154"/>
      <c r="I996" s="154"/>
    </row>
    <row r="997" spans="2:9" x14ac:dyDescent="0.25">
      <c r="B997" s="154"/>
      <c r="C997" s="169"/>
      <c r="D997" s="169"/>
      <c r="E997" s="169"/>
      <c r="F997" s="154"/>
      <c r="G997" s="154"/>
      <c r="H997" s="154"/>
      <c r="I997" s="154"/>
    </row>
    <row r="998" spans="2:9" x14ac:dyDescent="0.25">
      <c r="B998" s="154"/>
      <c r="C998" s="169"/>
      <c r="D998" s="169"/>
      <c r="E998" s="169"/>
      <c r="F998" s="154"/>
      <c r="G998" s="154"/>
      <c r="H998" s="154"/>
      <c r="I998" s="154"/>
    </row>
    <row r="999" spans="2:9" x14ac:dyDescent="0.25">
      <c r="B999" s="154"/>
      <c r="C999" s="169"/>
      <c r="D999" s="169"/>
      <c r="E999" s="169"/>
      <c r="F999" s="154"/>
      <c r="G999" s="154"/>
      <c r="H999" s="154"/>
      <c r="I999" s="154"/>
    </row>
    <row r="1000" spans="2:9" x14ac:dyDescent="0.25">
      <c r="B1000" s="154"/>
      <c r="C1000" s="169"/>
      <c r="D1000" s="169"/>
      <c r="E1000" s="169"/>
      <c r="F1000" s="154"/>
      <c r="G1000" s="154"/>
      <c r="H1000" s="154"/>
      <c r="I1000" s="154"/>
    </row>
    <row r="1001" spans="2:9" x14ac:dyDescent="0.25">
      <c r="B1001" s="154"/>
      <c r="C1001" s="169"/>
      <c r="D1001" s="169"/>
      <c r="E1001" s="169"/>
      <c r="F1001" s="154"/>
      <c r="G1001" s="154"/>
      <c r="H1001" s="154"/>
      <c r="I1001" s="154"/>
    </row>
    <row r="1002" spans="2:9" x14ac:dyDescent="0.25">
      <c r="B1002" s="154"/>
      <c r="C1002" s="169"/>
      <c r="D1002" s="169"/>
      <c r="E1002" s="169"/>
      <c r="F1002" s="154"/>
      <c r="G1002" s="154"/>
      <c r="H1002" s="154"/>
      <c r="I1002" s="154"/>
    </row>
    <row r="1003" spans="2:9" x14ac:dyDescent="0.25">
      <c r="B1003" s="154"/>
      <c r="C1003" s="169"/>
      <c r="D1003" s="169"/>
      <c r="E1003" s="169"/>
      <c r="F1003" s="154"/>
      <c r="G1003" s="154"/>
      <c r="H1003" s="154"/>
      <c r="I1003" s="154"/>
    </row>
    <row r="1004" spans="2:9" x14ac:dyDescent="0.25">
      <c r="B1004" s="154"/>
      <c r="C1004" s="169"/>
      <c r="D1004" s="169"/>
      <c r="E1004" s="169"/>
      <c r="F1004" s="154"/>
      <c r="G1004" s="154"/>
      <c r="H1004" s="154"/>
      <c r="I1004" s="154"/>
    </row>
    <row r="1005" spans="2:9" x14ac:dyDescent="0.25">
      <c r="B1005" s="154"/>
      <c r="C1005" s="169"/>
      <c r="D1005" s="169"/>
      <c r="E1005" s="169"/>
      <c r="F1005" s="154"/>
      <c r="G1005" s="154"/>
      <c r="H1005" s="154"/>
      <c r="I1005" s="154"/>
    </row>
    <row r="1006" spans="2:9" x14ac:dyDescent="0.25">
      <c r="B1006" s="154"/>
      <c r="C1006" s="169"/>
      <c r="D1006" s="169"/>
      <c r="E1006" s="169"/>
      <c r="F1006" s="154"/>
      <c r="G1006" s="154"/>
      <c r="H1006" s="154"/>
      <c r="I1006" s="154"/>
    </row>
    <row r="1007" spans="2:9" x14ac:dyDescent="0.25">
      <c r="B1007" s="154"/>
      <c r="C1007" s="169"/>
      <c r="D1007" s="169"/>
      <c r="E1007" s="169"/>
      <c r="F1007" s="154"/>
      <c r="G1007" s="154"/>
      <c r="H1007" s="154"/>
      <c r="I1007" s="154"/>
    </row>
    <row r="1008" spans="2:9" x14ac:dyDescent="0.25">
      <c r="B1008" s="154"/>
      <c r="C1008" s="169"/>
      <c r="D1008" s="169"/>
      <c r="E1008" s="169"/>
      <c r="F1008" s="154"/>
      <c r="G1008" s="154"/>
      <c r="H1008" s="154"/>
      <c r="I1008" s="154"/>
    </row>
    <row r="1009" spans="2:9" x14ac:dyDescent="0.25">
      <c r="B1009" s="154"/>
      <c r="C1009" s="169"/>
      <c r="D1009" s="169"/>
      <c r="E1009" s="169"/>
      <c r="F1009" s="154"/>
      <c r="G1009" s="154"/>
      <c r="H1009" s="154"/>
      <c r="I1009" s="154"/>
    </row>
    <row r="1010" spans="2:9" x14ac:dyDescent="0.25">
      <c r="B1010" s="154"/>
      <c r="C1010" s="169"/>
      <c r="D1010" s="169"/>
      <c r="E1010" s="169"/>
      <c r="F1010" s="154"/>
      <c r="G1010" s="154"/>
      <c r="H1010" s="154"/>
      <c r="I1010" s="154"/>
    </row>
    <row r="1011" spans="2:9" x14ac:dyDescent="0.25">
      <c r="B1011" s="154"/>
      <c r="C1011" s="169"/>
      <c r="D1011" s="169"/>
      <c r="E1011" s="169"/>
      <c r="F1011" s="154"/>
      <c r="G1011" s="154"/>
      <c r="H1011" s="154"/>
      <c r="I1011" s="154"/>
    </row>
    <row r="1012" spans="2:9" x14ac:dyDescent="0.25">
      <c r="B1012" s="154"/>
      <c r="C1012" s="169"/>
      <c r="D1012" s="169"/>
      <c r="E1012" s="169"/>
      <c r="F1012" s="154"/>
      <c r="G1012" s="154"/>
      <c r="H1012" s="154"/>
      <c r="I1012" s="154"/>
    </row>
    <row r="1013" spans="2:9" x14ac:dyDescent="0.25">
      <c r="B1013" s="154"/>
      <c r="C1013" s="169"/>
      <c r="D1013" s="169"/>
      <c r="E1013" s="169"/>
      <c r="F1013" s="154"/>
      <c r="G1013" s="154"/>
      <c r="H1013" s="154"/>
      <c r="I1013" s="154"/>
    </row>
    <row r="1014" spans="2:9" x14ac:dyDescent="0.25">
      <c r="B1014" s="154"/>
      <c r="C1014" s="169"/>
      <c r="D1014" s="169"/>
      <c r="E1014" s="169"/>
      <c r="F1014" s="154"/>
      <c r="G1014" s="154"/>
      <c r="H1014" s="154"/>
      <c r="I1014" s="154"/>
    </row>
    <row r="1015" spans="2:9" x14ac:dyDescent="0.25">
      <c r="B1015" s="154"/>
      <c r="C1015" s="169"/>
      <c r="D1015" s="169"/>
      <c r="E1015" s="169"/>
      <c r="F1015" s="154"/>
      <c r="G1015" s="154"/>
      <c r="H1015" s="154"/>
      <c r="I1015" s="154"/>
    </row>
    <row r="1016" spans="2:9" x14ac:dyDescent="0.25">
      <c r="B1016" s="154"/>
      <c r="C1016" s="169"/>
      <c r="D1016" s="169"/>
      <c r="E1016" s="169"/>
      <c r="F1016" s="154"/>
      <c r="G1016" s="154"/>
      <c r="H1016" s="154"/>
      <c r="I1016" s="154"/>
    </row>
    <row r="1017" spans="2:9" x14ac:dyDescent="0.25">
      <c r="B1017" s="154"/>
      <c r="C1017" s="169"/>
      <c r="D1017" s="169"/>
      <c r="E1017" s="169"/>
      <c r="F1017" s="154"/>
      <c r="G1017" s="154"/>
      <c r="H1017" s="154"/>
      <c r="I1017" s="154"/>
    </row>
    <row r="1018" spans="2:9" x14ac:dyDescent="0.25">
      <c r="B1018" s="154"/>
      <c r="C1018" s="169"/>
      <c r="D1018" s="169"/>
      <c r="E1018" s="169"/>
      <c r="F1018" s="154"/>
      <c r="G1018" s="154"/>
      <c r="H1018" s="154"/>
      <c r="I1018" s="154"/>
    </row>
    <row r="1019" spans="2:9" x14ac:dyDescent="0.25">
      <c r="B1019" s="154"/>
      <c r="C1019" s="169"/>
      <c r="D1019" s="169"/>
      <c r="E1019" s="169"/>
      <c r="F1019" s="154"/>
      <c r="G1019" s="154"/>
      <c r="H1019" s="154"/>
      <c r="I1019" s="154"/>
    </row>
    <row r="1020" spans="2:9" x14ac:dyDescent="0.25">
      <c r="B1020" s="154"/>
      <c r="C1020" s="169"/>
      <c r="D1020" s="169"/>
      <c r="E1020" s="169"/>
      <c r="F1020" s="154"/>
      <c r="G1020" s="154"/>
      <c r="H1020" s="154"/>
      <c r="I1020" s="154"/>
    </row>
    <row r="1021" spans="2:9" x14ac:dyDescent="0.25">
      <c r="B1021" s="154"/>
      <c r="C1021" s="169"/>
      <c r="D1021" s="169"/>
      <c r="E1021" s="169"/>
      <c r="F1021" s="154"/>
      <c r="G1021" s="154"/>
      <c r="H1021" s="154"/>
      <c r="I1021" s="154"/>
    </row>
    <row r="1022" spans="2:9" x14ac:dyDescent="0.25">
      <c r="B1022" s="154"/>
      <c r="C1022" s="169"/>
      <c r="D1022" s="169"/>
      <c r="E1022" s="169"/>
      <c r="F1022" s="154"/>
      <c r="G1022" s="154"/>
      <c r="H1022" s="154"/>
      <c r="I1022" s="154"/>
    </row>
    <row r="1023" spans="2:9" x14ac:dyDescent="0.25">
      <c r="B1023" s="154"/>
      <c r="C1023" s="169"/>
      <c r="D1023" s="169"/>
      <c r="E1023" s="169"/>
      <c r="F1023" s="154"/>
      <c r="G1023" s="154"/>
      <c r="H1023" s="154"/>
      <c r="I1023" s="154"/>
    </row>
    <row r="1024" spans="2:9" x14ac:dyDescent="0.25">
      <c r="B1024" s="154"/>
      <c r="C1024" s="169"/>
      <c r="D1024" s="169"/>
      <c r="E1024" s="169"/>
      <c r="F1024" s="154"/>
      <c r="G1024" s="154"/>
      <c r="H1024" s="154"/>
      <c r="I1024" s="154"/>
    </row>
    <row r="1025" spans="2:9" x14ac:dyDescent="0.25">
      <c r="B1025" s="154"/>
      <c r="C1025" s="169"/>
      <c r="D1025" s="169"/>
      <c r="E1025" s="169"/>
      <c r="F1025" s="154"/>
      <c r="G1025" s="154"/>
      <c r="H1025" s="154"/>
      <c r="I1025" s="154"/>
    </row>
    <row r="1026" spans="2:9" x14ac:dyDescent="0.25">
      <c r="B1026" s="154"/>
      <c r="C1026" s="169"/>
      <c r="D1026" s="169"/>
      <c r="E1026" s="169"/>
      <c r="F1026" s="154"/>
      <c r="G1026" s="154"/>
      <c r="H1026" s="154"/>
      <c r="I1026" s="154"/>
    </row>
    <row r="1027" spans="2:9" x14ac:dyDescent="0.25">
      <c r="B1027" s="154"/>
      <c r="C1027" s="169"/>
      <c r="D1027" s="169"/>
      <c r="E1027" s="169"/>
      <c r="F1027" s="154"/>
      <c r="G1027" s="154"/>
      <c r="H1027" s="154"/>
      <c r="I1027" s="154"/>
    </row>
    <row r="1028" spans="2:9" x14ac:dyDescent="0.25">
      <c r="B1028" s="154"/>
      <c r="C1028" s="169"/>
      <c r="D1028" s="169"/>
      <c r="E1028" s="169"/>
      <c r="F1028" s="154"/>
      <c r="G1028" s="154"/>
      <c r="H1028" s="154"/>
      <c r="I1028" s="154"/>
    </row>
    <row r="1029" spans="2:9" x14ac:dyDescent="0.25">
      <c r="B1029" s="154"/>
      <c r="C1029" s="169"/>
      <c r="D1029" s="169"/>
      <c r="E1029" s="169"/>
      <c r="F1029" s="154"/>
      <c r="G1029" s="154"/>
      <c r="H1029" s="154"/>
      <c r="I1029" s="154"/>
    </row>
    <row r="1030" spans="2:9" x14ac:dyDescent="0.25">
      <c r="B1030" s="154"/>
      <c r="C1030" s="169"/>
      <c r="D1030" s="169"/>
      <c r="E1030" s="169"/>
      <c r="F1030" s="154"/>
      <c r="G1030" s="154"/>
      <c r="H1030" s="154"/>
      <c r="I1030" s="154"/>
    </row>
    <row r="1031" spans="2:9" x14ac:dyDescent="0.25">
      <c r="B1031" s="154"/>
      <c r="C1031" s="169"/>
      <c r="D1031" s="169"/>
      <c r="E1031" s="169"/>
      <c r="F1031" s="154"/>
      <c r="G1031" s="154"/>
      <c r="H1031" s="154"/>
      <c r="I1031" s="154"/>
    </row>
    <row r="1032" spans="2:9" x14ac:dyDescent="0.25">
      <c r="B1032" s="154"/>
      <c r="C1032" s="169"/>
      <c r="D1032" s="169"/>
      <c r="E1032" s="169"/>
      <c r="F1032" s="154"/>
      <c r="G1032" s="154"/>
      <c r="H1032" s="154"/>
      <c r="I1032" s="154"/>
    </row>
    <row r="1033" spans="2:9" x14ac:dyDescent="0.25">
      <c r="B1033" s="154"/>
      <c r="C1033" s="169"/>
      <c r="D1033" s="169"/>
      <c r="E1033" s="169"/>
      <c r="F1033" s="154"/>
      <c r="G1033" s="154"/>
      <c r="H1033" s="154"/>
      <c r="I1033" s="154"/>
    </row>
    <row r="1034" spans="2:9" x14ac:dyDescent="0.25">
      <c r="B1034" s="154"/>
      <c r="C1034" s="169"/>
      <c r="D1034" s="169"/>
      <c r="E1034" s="169"/>
      <c r="F1034" s="154"/>
      <c r="G1034" s="154"/>
      <c r="H1034" s="154"/>
      <c r="I1034" s="154"/>
    </row>
    <row r="1035" spans="2:9" x14ac:dyDescent="0.25">
      <c r="B1035" s="154"/>
      <c r="C1035" s="169"/>
      <c r="D1035" s="169"/>
      <c r="E1035" s="169"/>
      <c r="F1035" s="154"/>
      <c r="G1035" s="154"/>
      <c r="H1035" s="154"/>
      <c r="I1035" s="154"/>
    </row>
    <row r="1036" spans="2:9" x14ac:dyDescent="0.25">
      <c r="B1036" s="154"/>
      <c r="C1036" s="169"/>
      <c r="D1036" s="169"/>
      <c r="E1036" s="169"/>
      <c r="F1036" s="154"/>
      <c r="G1036" s="154"/>
      <c r="H1036" s="154"/>
      <c r="I1036" s="154"/>
    </row>
    <row r="1037" spans="2:9" x14ac:dyDescent="0.25">
      <c r="B1037" s="154"/>
      <c r="C1037" s="169"/>
      <c r="D1037" s="169"/>
      <c r="E1037" s="169"/>
      <c r="F1037" s="154"/>
      <c r="G1037" s="154"/>
      <c r="H1037" s="154"/>
      <c r="I1037" s="154"/>
    </row>
    <row r="1038" spans="2:9" x14ac:dyDescent="0.25">
      <c r="B1038" s="154"/>
      <c r="C1038" s="169"/>
      <c r="D1038" s="169"/>
      <c r="E1038" s="169"/>
      <c r="F1038" s="154"/>
      <c r="G1038" s="154"/>
      <c r="H1038" s="154"/>
      <c r="I1038" s="154"/>
    </row>
    <row r="1039" spans="2:9" x14ac:dyDescent="0.25">
      <c r="B1039" s="154"/>
      <c r="C1039" s="169"/>
      <c r="D1039" s="169"/>
      <c r="E1039" s="169"/>
      <c r="F1039" s="154"/>
      <c r="G1039" s="154"/>
      <c r="H1039" s="154"/>
      <c r="I1039" s="154"/>
    </row>
    <row r="1040" spans="2:9" x14ac:dyDescent="0.25">
      <c r="B1040" s="154"/>
      <c r="C1040" s="169"/>
      <c r="D1040" s="169"/>
      <c r="E1040" s="169"/>
      <c r="F1040" s="154"/>
      <c r="G1040" s="154"/>
      <c r="H1040" s="154"/>
      <c r="I1040" s="154"/>
    </row>
    <row r="1041" spans="2:9" x14ac:dyDescent="0.25">
      <c r="B1041" s="154"/>
      <c r="C1041" s="169"/>
      <c r="D1041" s="169"/>
      <c r="E1041" s="169"/>
      <c r="F1041" s="154"/>
      <c r="G1041" s="154"/>
      <c r="H1041" s="154"/>
      <c r="I1041" s="154"/>
    </row>
    <row r="1042" spans="2:9" x14ac:dyDescent="0.25">
      <c r="B1042" s="154"/>
      <c r="C1042" s="169"/>
      <c r="D1042" s="169"/>
      <c r="E1042" s="169"/>
      <c r="F1042" s="154"/>
      <c r="G1042" s="154"/>
      <c r="H1042" s="154"/>
      <c r="I1042" s="154"/>
    </row>
    <row r="1043" spans="2:9" x14ac:dyDescent="0.25">
      <c r="B1043" s="154"/>
      <c r="C1043" s="169"/>
      <c r="D1043" s="169"/>
      <c r="E1043" s="169"/>
      <c r="F1043" s="154"/>
      <c r="G1043" s="154"/>
      <c r="H1043" s="154"/>
      <c r="I1043" s="154"/>
    </row>
    <row r="1044" spans="2:9" x14ac:dyDescent="0.25">
      <c r="B1044" s="154"/>
      <c r="C1044" s="169"/>
      <c r="D1044" s="169"/>
      <c r="E1044" s="169"/>
      <c r="F1044" s="154"/>
      <c r="G1044" s="154"/>
      <c r="H1044" s="154"/>
      <c r="I1044" s="154"/>
    </row>
    <row r="1045" spans="2:9" x14ac:dyDescent="0.25">
      <c r="B1045" s="154"/>
      <c r="C1045" s="169"/>
      <c r="D1045" s="169"/>
      <c r="E1045" s="169"/>
      <c r="F1045" s="154"/>
      <c r="G1045" s="154"/>
      <c r="H1045" s="154"/>
      <c r="I1045" s="154"/>
    </row>
    <row r="1046" spans="2:9" x14ac:dyDescent="0.25">
      <c r="B1046" s="154"/>
      <c r="C1046" s="169"/>
      <c r="D1046" s="169"/>
      <c r="E1046" s="169"/>
      <c r="F1046" s="154"/>
      <c r="G1046" s="154"/>
      <c r="H1046" s="154"/>
      <c r="I1046" s="154"/>
    </row>
    <row r="1047" spans="2:9" x14ac:dyDescent="0.25">
      <c r="B1047" s="154"/>
      <c r="C1047" s="169"/>
      <c r="D1047" s="169"/>
      <c r="E1047" s="169"/>
      <c r="F1047" s="154"/>
      <c r="G1047" s="154"/>
      <c r="H1047" s="154"/>
      <c r="I1047" s="154"/>
    </row>
    <row r="1048" spans="2:9" x14ac:dyDescent="0.25">
      <c r="B1048" s="154"/>
      <c r="C1048" s="169"/>
      <c r="D1048" s="169"/>
      <c r="E1048" s="169"/>
      <c r="F1048" s="154"/>
      <c r="G1048" s="154"/>
      <c r="H1048" s="154"/>
      <c r="I1048" s="154"/>
    </row>
    <row r="1049" spans="2:9" x14ac:dyDescent="0.25">
      <c r="B1049" s="154"/>
      <c r="C1049" s="169"/>
      <c r="D1049" s="169"/>
      <c r="E1049" s="169"/>
      <c r="F1049" s="154"/>
      <c r="G1049" s="154"/>
      <c r="H1049" s="154"/>
      <c r="I1049" s="154"/>
    </row>
    <row r="1050" spans="2:9" x14ac:dyDescent="0.25">
      <c r="B1050" s="154"/>
      <c r="C1050" s="169"/>
      <c r="D1050" s="169"/>
      <c r="E1050" s="169"/>
      <c r="F1050" s="154"/>
      <c r="G1050" s="154"/>
      <c r="H1050" s="154"/>
      <c r="I1050" s="154"/>
    </row>
    <row r="1051" spans="2:9" x14ac:dyDescent="0.25">
      <c r="B1051" s="154"/>
      <c r="C1051" s="169"/>
      <c r="D1051" s="169"/>
      <c r="E1051" s="169"/>
      <c r="F1051" s="154"/>
      <c r="G1051" s="154"/>
      <c r="H1051" s="154"/>
      <c r="I1051" s="154"/>
    </row>
    <row r="1052" spans="2:9" x14ac:dyDescent="0.25">
      <c r="B1052" s="154"/>
      <c r="C1052" s="169"/>
      <c r="D1052" s="169"/>
      <c r="E1052" s="169"/>
      <c r="F1052" s="154"/>
      <c r="G1052" s="154"/>
      <c r="H1052" s="154"/>
      <c r="I1052" s="154"/>
    </row>
    <row r="1053" spans="2:9" x14ac:dyDescent="0.25">
      <c r="B1053" s="154"/>
      <c r="C1053" s="169"/>
      <c r="D1053" s="169"/>
      <c r="E1053" s="169"/>
      <c r="F1053" s="154"/>
      <c r="G1053" s="154"/>
      <c r="H1053" s="154"/>
      <c r="I1053" s="154"/>
    </row>
    <row r="1054" spans="2:9" x14ac:dyDescent="0.25">
      <c r="B1054" s="154"/>
      <c r="C1054" s="169"/>
      <c r="D1054" s="169"/>
      <c r="E1054" s="169"/>
      <c r="F1054" s="154"/>
      <c r="G1054" s="154"/>
      <c r="H1054" s="154"/>
      <c r="I1054" s="154"/>
    </row>
    <row r="1055" spans="2:9" x14ac:dyDescent="0.25">
      <c r="B1055" s="154"/>
      <c r="C1055" s="169"/>
      <c r="D1055" s="169"/>
      <c r="E1055" s="169"/>
      <c r="F1055" s="154"/>
      <c r="G1055" s="154"/>
      <c r="H1055" s="154"/>
      <c r="I1055" s="154"/>
    </row>
    <row r="1056" spans="2:9" x14ac:dyDescent="0.25">
      <c r="B1056" s="154"/>
      <c r="C1056" s="169"/>
      <c r="D1056" s="169"/>
      <c r="E1056" s="169"/>
      <c r="F1056" s="154"/>
      <c r="G1056" s="154"/>
      <c r="H1056" s="154"/>
      <c r="I1056" s="154"/>
    </row>
    <row r="1057" spans="2:9" x14ac:dyDescent="0.25">
      <c r="B1057" s="154"/>
      <c r="C1057" s="169"/>
      <c r="D1057" s="169"/>
      <c r="E1057" s="169"/>
      <c r="F1057" s="154"/>
      <c r="G1057" s="154"/>
      <c r="H1057" s="154"/>
      <c r="I1057" s="154"/>
    </row>
    <row r="1058" spans="2:9" x14ac:dyDescent="0.25">
      <c r="B1058" s="154"/>
      <c r="C1058" s="169"/>
      <c r="D1058" s="169"/>
      <c r="E1058" s="169"/>
      <c r="F1058" s="154"/>
      <c r="G1058" s="154"/>
      <c r="H1058" s="154"/>
      <c r="I1058" s="154"/>
    </row>
    <row r="1059" spans="2:9" x14ac:dyDescent="0.25">
      <c r="B1059" s="154"/>
      <c r="C1059" s="169"/>
      <c r="D1059" s="169"/>
      <c r="E1059" s="169"/>
      <c r="F1059" s="154"/>
      <c r="G1059" s="154"/>
      <c r="H1059" s="154"/>
      <c r="I1059" s="154"/>
    </row>
    <row r="1060" spans="2:9" x14ac:dyDescent="0.25">
      <c r="B1060" s="154"/>
      <c r="C1060" s="169"/>
      <c r="D1060" s="169"/>
      <c r="E1060" s="169"/>
      <c r="F1060" s="154"/>
      <c r="G1060" s="154"/>
      <c r="H1060" s="154"/>
      <c r="I1060" s="154"/>
    </row>
    <row r="1061" spans="2:9" x14ac:dyDescent="0.25">
      <c r="B1061" s="154"/>
      <c r="C1061" s="169"/>
      <c r="D1061" s="169"/>
      <c r="E1061" s="169"/>
      <c r="F1061" s="154"/>
      <c r="G1061" s="154"/>
      <c r="H1061" s="154"/>
      <c r="I1061" s="154"/>
    </row>
    <row r="1062" spans="2:9" x14ac:dyDescent="0.25">
      <c r="B1062" s="154"/>
      <c r="C1062" s="169"/>
      <c r="D1062" s="169"/>
      <c r="E1062" s="169"/>
      <c r="F1062" s="154"/>
      <c r="G1062" s="154"/>
      <c r="H1062" s="154"/>
      <c r="I1062" s="154"/>
    </row>
    <row r="1063" spans="2:9" x14ac:dyDescent="0.25">
      <c r="B1063" s="154"/>
      <c r="C1063" s="169"/>
      <c r="D1063" s="169"/>
      <c r="E1063" s="169"/>
      <c r="F1063" s="154"/>
      <c r="G1063" s="154"/>
      <c r="H1063" s="154"/>
      <c r="I1063" s="154"/>
    </row>
    <row r="1064" spans="2:9" x14ac:dyDescent="0.25">
      <c r="B1064" s="154"/>
      <c r="C1064" s="169"/>
      <c r="D1064" s="169"/>
      <c r="E1064" s="169"/>
      <c r="F1064" s="154"/>
      <c r="G1064" s="154"/>
      <c r="H1064" s="154"/>
      <c r="I1064" s="154"/>
    </row>
    <row r="1065" spans="2:9" x14ac:dyDescent="0.25">
      <c r="B1065" s="154"/>
      <c r="C1065" s="169"/>
      <c r="D1065" s="169"/>
      <c r="E1065" s="169"/>
      <c r="F1065" s="154"/>
      <c r="G1065" s="154"/>
      <c r="H1065" s="154"/>
      <c r="I1065" s="154"/>
    </row>
    <row r="1066" spans="2:9" x14ac:dyDescent="0.25">
      <c r="B1066" s="154"/>
      <c r="C1066" s="169"/>
      <c r="D1066" s="169"/>
      <c r="E1066" s="169"/>
      <c r="F1066" s="154"/>
      <c r="G1066" s="154"/>
      <c r="H1066" s="154"/>
      <c r="I1066" s="154"/>
    </row>
    <row r="1067" spans="2:9" x14ac:dyDescent="0.25">
      <c r="B1067" s="154"/>
      <c r="C1067" s="169"/>
      <c r="D1067" s="169"/>
      <c r="E1067" s="169"/>
      <c r="F1067" s="154"/>
      <c r="G1067" s="154"/>
      <c r="H1067" s="154"/>
      <c r="I1067" s="154"/>
    </row>
    <row r="1068" spans="2:9" x14ac:dyDescent="0.25">
      <c r="B1068" s="154"/>
      <c r="C1068" s="169"/>
      <c r="D1068" s="169"/>
      <c r="E1068" s="169"/>
      <c r="F1068" s="154"/>
      <c r="G1068" s="154"/>
      <c r="H1068" s="154"/>
      <c r="I1068" s="154"/>
    </row>
    <row r="1069" spans="2:9" x14ac:dyDescent="0.25">
      <c r="B1069" s="154"/>
      <c r="C1069" s="169"/>
      <c r="D1069" s="169"/>
      <c r="E1069" s="169"/>
      <c r="F1069" s="154"/>
      <c r="G1069" s="154"/>
      <c r="H1069" s="154"/>
      <c r="I1069" s="154"/>
    </row>
    <row r="1070" spans="2:9" x14ac:dyDescent="0.25">
      <c r="B1070" s="154"/>
      <c r="C1070" s="169"/>
      <c r="D1070" s="169"/>
      <c r="E1070" s="169"/>
      <c r="F1070" s="154"/>
      <c r="G1070" s="154"/>
      <c r="H1070" s="154"/>
      <c r="I1070" s="154"/>
    </row>
    <row r="1071" spans="2:9" x14ac:dyDescent="0.25">
      <c r="B1071" s="154"/>
      <c r="C1071" s="169"/>
      <c r="D1071" s="169"/>
      <c r="E1071" s="169"/>
      <c r="F1071" s="154"/>
      <c r="G1071" s="154"/>
      <c r="H1071" s="154"/>
      <c r="I1071" s="154"/>
    </row>
    <row r="1072" spans="2:9" x14ac:dyDescent="0.25">
      <c r="B1072" s="154"/>
      <c r="C1072" s="169"/>
      <c r="D1072" s="169"/>
      <c r="E1072" s="169"/>
      <c r="F1072" s="154"/>
      <c r="G1072" s="154"/>
      <c r="H1072" s="154"/>
      <c r="I1072" s="154"/>
    </row>
    <row r="1073" spans="2:9" x14ac:dyDescent="0.25">
      <c r="B1073" s="154"/>
      <c r="C1073" s="169"/>
      <c r="D1073" s="169"/>
      <c r="E1073" s="169"/>
      <c r="F1073" s="154"/>
      <c r="G1073" s="154"/>
      <c r="H1073" s="154"/>
      <c r="I1073" s="154"/>
    </row>
    <row r="1074" spans="2:9" x14ac:dyDescent="0.25">
      <c r="B1074" s="154"/>
      <c r="C1074" s="169"/>
      <c r="D1074" s="169"/>
      <c r="E1074" s="169"/>
      <c r="F1074" s="154"/>
      <c r="G1074" s="154"/>
      <c r="H1074" s="154"/>
      <c r="I1074" s="154"/>
    </row>
    <row r="1075" spans="2:9" x14ac:dyDescent="0.25">
      <c r="B1075" s="154"/>
      <c r="C1075" s="169"/>
      <c r="D1075" s="169"/>
      <c r="E1075" s="169"/>
      <c r="F1075" s="154"/>
      <c r="G1075" s="154"/>
      <c r="H1075" s="154"/>
      <c r="I1075" s="154"/>
    </row>
    <row r="1076" spans="2:9" x14ac:dyDescent="0.25">
      <c r="B1076" s="154"/>
      <c r="C1076" s="169"/>
      <c r="D1076" s="169"/>
      <c r="E1076" s="169"/>
      <c r="F1076" s="154"/>
      <c r="G1076" s="154"/>
      <c r="H1076" s="154"/>
      <c r="I1076" s="154"/>
    </row>
    <row r="1077" spans="2:9" x14ac:dyDescent="0.25">
      <c r="B1077" s="154"/>
      <c r="C1077" s="169"/>
      <c r="D1077" s="169"/>
      <c r="E1077" s="169"/>
      <c r="F1077" s="154"/>
      <c r="G1077" s="154"/>
      <c r="H1077" s="154"/>
      <c r="I1077" s="154"/>
    </row>
    <row r="1078" spans="2:9" x14ac:dyDescent="0.25">
      <c r="B1078" s="154"/>
      <c r="C1078" s="169"/>
      <c r="D1078" s="169"/>
      <c r="E1078" s="169"/>
      <c r="F1078" s="154"/>
      <c r="G1078" s="154"/>
      <c r="H1078" s="154"/>
      <c r="I1078" s="154"/>
    </row>
    <row r="1079" spans="2:9" x14ac:dyDescent="0.25">
      <c r="B1079" s="154"/>
      <c r="C1079" s="169"/>
      <c r="D1079" s="169"/>
      <c r="E1079" s="169"/>
      <c r="F1079" s="154"/>
      <c r="G1079" s="154"/>
      <c r="H1079" s="154"/>
      <c r="I1079" s="154"/>
    </row>
    <row r="1080" spans="2:9" x14ac:dyDescent="0.25">
      <c r="B1080" s="154"/>
      <c r="C1080" s="169"/>
      <c r="D1080" s="169"/>
      <c r="E1080" s="169"/>
      <c r="F1080" s="154"/>
      <c r="G1080" s="154"/>
      <c r="H1080" s="154"/>
      <c r="I1080" s="154"/>
    </row>
    <row r="1081" spans="2:9" x14ac:dyDescent="0.25">
      <c r="B1081" s="154"/>
      <c r="C1081" s="169"/>
      <c r="D1081" s="169"/>
      <c r="E1081" s="169"/>
      <c r="F1081" s="154"/>
      <c r="G1081" s="154"/>
      <c r="H1081" s="154"/>
      <c r="I1081" s="154"/>
    </row>
    <row r="1082" spans="2:9" x14ac:dyDescent="0.25">
      <c r="B1082" s="154"/>
      <c r="C1082" s="169"/>
      <c r="D1082" s="169"/>
      <c r="E1082" s="169"/>
      <c r="F1082" s="154"/>
      <c r="G1082" s="154"/>
      <c r="H1082" s="154"/>
      <c r="I1082" s="154"/>
    </row>
    <row r="1083" spans="2:9" x14ac:dyDescent="0.25">
      <c r="B1083" s="154"/>
      <c r="C1083" s="169"/>
      <c r="D1083" s="169"/>
      <c r="E1083" s="169"/>
      <c r="F1083" s="154"/>
      <c r="G1083" s="154"/>
      <c r="H1083" s="154"/>
      <c r="I1083" s="154"/>
    </row>
    <row r="1084" spans="2:9" x14ac:dyDescent="0.25">
      <c r="B1084" s="154"/>
      <c r="C1084" s="169"/>
      <c r="D1084" s="169"/>
      <c r="E1084" s="169"/>
      <c r="F1084" s="154"/>
      <c r="G1084" s="154"/>
      <c r="H1084" s="154"/>
      <c r="I1084" s="154"/>
    </row>
    <row r="1085" spans="2:9" x14ac:dyDescent="0.25">
      <c r="B1085" s="154"/>
      <c r="C1085" s="169"/>
      <c r="D1085" s="169"/>
      <c r="E1085" s="169"/>
      <c r="F1085" s="154"/>
      <c r="G1085" s="154"/>
      <c r="H1085" s="154"/>
      <c r="I1085" s="154"/>
    </row>
    <row r="1086" spans="2:9" x14ac:dyDescent="0.25">
      <c r="B1086" s="154"/>
      <c r="C1086" s="169"/>
      <c r="D1086" s="169"/>
      <c r="E1086" s="169"/>
      <c r="F1086" s="154"/>
      <c r="G1086" s="154"/>
      <c r="H1086" s="154"/>
      <c r="I1086" s="154"/>
    </row>
    <row r="1087" spans="2:9" x14ac:dyDescent="0.25">
      <c r="B1087" s="154"/>
      <c r="C1087" s="169"/>
      <c r="D1087" s="169"/>
      <c r="E1087" s="169"/>
      <c r="F1087" s="154"/>
      <c r="G1087" s="154"/>
      <c r="H1087" s="154"/>
      <c r="I1087" s="154"/>
    </row>
    <row r="1088" spans="2:9" x14ac:dyDescent="0.25">
      <c r="B1088" s="154"/>
      <c r="C1088" s="169"/>
      <c r="D1088" s="169"/>
      <c r="E1088" s="169"/>
      <c r="F1088" s="154"/>
      <c r="G1088" s="154"/>
      <c r="H1088" s="154"/>
      <c r="I1088" s="154"/>
    </row>
    <row r="1089" spans="2:9" x14ac:dyDescent="0.25">
      <c r="B1089" s="154"/>
      <c r="C1089" s="169"/>
      <c r="D1089" s="169"/>
      <c r="E1089" s="169"/>
      <c r="F1089" s="154"/>
      <c r="G1089" s="154"/>
      <c r="H1089" s="154"/>
      <c r="I1089" s="154"/>
    </row>
    <row r="1090" spans="2:9" x14ac:dyDescent="0.25">
      <c r="B1090" s="154"/>
      <c r="C1090" s="169"/>
      <c r="D1090" s="169"/>
      <c r="E1090" s="169"/>
      <c r="F1090" s="154"/>
      <c r="G1090" s="154"/>
      <c r="H1090" s="154"/>
      <c r="I1090" s="154"/>
    </row>
    <row r="1091" spans="2:9" x14ac:dyDescent="0.25">
      <c r="B1091" s="154"/>
      <c r="C1091" s="169"/>
      <c r="D1091" s="169"/>
      <c r="E1091" s="169"/>
      <c r="F1091" s="154"/>
      <c r="G1091" s="154"/>
      <c r="H1091" s="154"/>
      <c r="I1091" s="154"/>
    </row>
    <row r="1092" spans="2:9" x14ac:dyDescent="0.25">
      <c r="B1092" s="154"/>
      <c r="C1092" s="169"/>
      <c r="D1092" s="169"/>
      <c r="E1092" s="169"/>
      <c r="F1092" s="154"/>
      <c r="G1092" s="154"/>
      <c r="H1092" s="154"/>
      <c r="I1092" s="154"/>
    </row>
    <row r="1093" spans="2:9" x14ac:dyDescent="0.25">
      <c r="B1093" s="154"/>
      <c r="C1093" s="169"/>
      <c r="D1093" s="169"/>
      <c r="E1093" s="169"/>
      <c r="F1093" s="154"/>
      <c r="G1093" s="154"/>
      <c r="H1093" s="154"/>
      <c r="I1093" s="154"/>
    </row>
    <row r="1094" spans="2:9" x14ac:dyDescent="0.25">
      <c r="B1094" s="154"/>
      <c r="C1094" s="169"/>
      <c r="D1094" s="169"/>
      <c r="E1094" s="169"/>
      <c r="F1094" s="154"/>
      <c r="G1094" s="154"/>
      <c r="H1094" s="154"/>
      <c r="I1094" s="154"/>
    </row>
    <row r="1095" spans="2:9" x14ac:dyDescent="0.25">
      <c r="B1095" s="154"/>
      <c r="C1095" s="169"/>
      <c r="D1095" s="169"/>
      <c r="E1095" s="169"/>
      <c r="F1095" s="154"/>
      <c r="G1095" s="154"/>
      <c r="H1095" s="154"/>
      <c r="I1095" s="154"/>
    </row>
    <row r="1096" spans="2:9" x14ac:dyDescent="0.25">
      <c r="B1096" s="154"/>
      <c r="C1096" s="169"/>
      <c r="D1096" s="169"/>
      <c r="E1096" s="169"/>
      <c r="F1096" s="154"/>
      <c r="G1096" s="154"/>
      <c r="H1096" s="154"/>
      <c r="I1096" s="154"/>
    </row>
    <row r="1097" spans="2:9" x14ac:dyDescent="0.25">
      <c r="B1097" s="154"/>
      <c r="C1097" s="169"/>
      <c r="D1097" s="169"/>
      <c r="E1097" s="169"/>
      <c r="F1097" s="154"/>
      <c r="G1097" s="154"/>
      <c r="H1097" s="154"/>
      <c r="I1097" s="154"/>
    </row>
    <row r="1098" spans="2:9" x14ac:dyDescent="0.25">
      <c r="B1098" s="154"/>
      <c r="C1098" s="169"/>
      <c r="D1098" s="169"/>
      <c r="E1098" s="169"/>
      <c r="F1098" s="154"/>
      <c r="G1098" s="154"/>
      <c r="H1098" s="154"/>
      <c r="I1098" s="154"/>
    </row>
    <row r="1099" spans="2:9" x14ac:dyDescent="0.25">
      <c r="B1099" s="154"/>
      <c r="C1099" s="169"/>
      <c r="D1099" s="169"/>
      <c r="E1099" s="169"/>
      <c r="F1099" s="154"/>
      <c r="G1099" s="154"/>
      <c r="H1099" s="154"/>
      <c r="I1099" s="154"/>
    </row>
    <row r="1100" spans="2:9" x14ac:dyDescent="0.25">
      <c r="B1100" s="154"/>
      <c r="C1100" s="169"/>
      <c r="D1100" s="169"/>
      <c r="E1100" s="169"/>
      <c r="F1100" s="154"/>
      <c r="G1100" s="154"/>
      <c r="H1100" s="154"/>
      <c r="I1100" s="154"/>
    </row>
    <row r="1101" spans="2:9" x14ac:dyDescent="0.25">
      <c r="B1101" s="154"/>
      <c r="C1101" s="169"/>
      <c r="D1101" s="169"/>
      <c r="E1101" s="169"/>
      <c r="F1101" s="154"/>
      <c r="G1101" s="154"/>
      <c r="H1101" s="154"/>
      <c r="I1101" s="154"/>
    </row>
    <row r="1102" spans="2:9" x14ac:dyDescent="0.25">
      <c r="B1102" s="154"/>
      <c r="C1102" s="169"/>
      <c r="D1102" s="169"/>
      <c r="E1102" s="169"/>
      <c r="F1102" s="154"/>
      <c r="G1102" s="154"/>
      <c r="H1102" s="154"/>
      <c r="I1102" s="154"/>
    </row>
    <row r="1103" spans="2:9" x14ac:dyDescent="0.25">
      <c r="B1103" s="154"/>
      <c r="C1103" s="169"/>
      <c r="D1103" s="169"/>
      <c r="E1103" s="169"/>
      <c r="F1103" s="154"/>
      <c r="G1103" s="154"/>
      <c r="H1103" s="154"/>
      <c r="I1103" s="154"/>
    </row>
    <row r="1104" spans="2:9" x14ac:dyDescent="0.25">
      <c r="B1104" s="154"/>
      <c r="C1104" s="169"/>
      <c r="D1104" s="169"/>
      <c r="E1104" s="169"/>
      <c r="F1104" s="154"/>
      <c r="G1104" s="154"/>
      <c r="H1104" s="154"/>
      <c r="I1104" s="154"/>
    </row>
    <row r="1105" spans="2:9" x14ac:dyDescent="0.25">
      <c r="B1105" s="154"/>
      <c r="C1105" s="169"/>
      <c r="D1105" s="169"/>
      <c r="E1105" s="169"/>
      <c r="F1105" s="154"/>
      <c r="G1105" s="154"/>
      <c r="H1105" s="154"/>
      <c r="I1105" s="154"/>
    </row>
    <row r="1106" spans="2:9" x14ac:dyDescent="0.25">
      <c r="B1106" s="154"/>
      <c r="C1106" s="169"/>
      <c r="D1106" s="169"/>
      <c r="E1106" s="169"/>
      <c r="F1106" s="154"/>
      <c r="G1106" s="154"/>
      <c r="H1106" s="154"/>
      <c r="I1106" s="154"/>
    </row>
    <row r="1107" spans="2:9" x14ac:dyDescent="0.25">
      <c r="B1107" s="154"/>
      <c r="C1107" s="169"/>
      <c r="D1107" s="169"/>
      <c r="E1107" s="169"/>
      <c r="F1107" s="154"/>
      <c r="G1107" s="154"/>
      <c r="H1107" s="154"/>
      <c r="I1107" s="154"/>
    </row>
    <row r="1108" spans="2:9" x14ac:dyDescent="0.25">
      <c r="B1108" s="154"/>
      <c r="C1108" s="169"/>
      <c r="D1108" s="169"/>
      <c r="E1108" s="169"/>
      <c r="F1108" s="154"/>
      <c r="G1108" s="154"/>
      <c r="H1108" s="154"/>
      <c r="I1108" s="154"/>
    </row>
    <row r="1109" spans="2:9" x14ac:dyDescent="0.25">
      <c r="B1109" s="154"/>
      <c r="C1109" s="169"/>
      <c r="D1109" s="169"/>
      <c r="E1109" s="169"/>
      <c r="F1109" s="154"/>
      <c r="G1109" s="154"/>
      <c r="H1109" s="154"/>
      <c r="I1109" s="154"/>
    </row>
    <row r="1110" spans="2:9" x14ac:dyDescent="0.25">
      <c r="B1110" s="154"/>
      <c r="C1110" s="169"/>
      <c r="D1110" s="169"/>
      <c r="E1110" s="169"/>
      <c r="F1110" s="154"/>
      <c r="G1110" s="154"/>
      <c r="H1110" s="154"/>
      <c r="I1110" s="154"/>
    </row>
    <row r="1111" spans="2:9" x14ac:dyDescent="0.25">
      <c r="B1111" s="154"/>
      <c r="C1111" s="169"/>
      <c r="D1111" s="169"/>
      <c r="E1111" s="169"/>
      <c r="F1111" s="154"/>
      <c r="G1111" s="154"/>
      <c r="H1111" s="154"/>
      <c r="I1111" s="154"/>
    </row>
    <row r="1112" spans="2:9" x14ac:dyDescent="0.25">
      <c r="B1112" s="154"/>
      <c r="C1112" s="169"/>
      <c r="D1112" s="169"/>
      <c r="E1112" s="169"/>
      <c r="F1112" s="154"/>
      <c r="G1112" s="154"/>
      <c r="H1112" s="154"/>
      <c r="I1112" s="154"/>
    </row>
    <row r="1113" spans="2:9" x14ac:dyDescent="0.25">
      <c r="B1113" s="154"/>
      <c r="C1113" s="169"/>
      <c r="D1113" s="169"/>
      <c r="E1113" s="169"/>
      <c r="F1113" s="154"/>
      <c r="G1113" s="154"/>
      <c r="H1113" s="154"/>
      <c r="I1113" s="154"/>
    </row>
    <row r="1114" spans="2:9" x14ac:dyDescent="0.25">
      <c r="B1114" s="154"/>
      <c r="C1114" s="169"/>
      <c r="D1114" s="169"/>
      <c r="E1114" s="169"/>
      <c r="F1114" s="154"/>
      <c r="G1114" s="154"/>
      <c r="H1114" s="154"/>
      <c r="I1114" s="154"/>
    </row>
    <row r="1115" spans="2:9" x14ac:dyDescent="0.25">
      <c r="B1115" s="154"/>
      <c r="C1115" s="169"/>
      <c r="D1115" s="169"/>
      <c r="E1115" s="169"/>
      <c r="F1115" s="154"/>
      <c r="G1115" s="154"/>
      <c r="H1115" s="154"/>
      <c r="I1115" s="154"/>
    </row>
    <row r="1116" spans="2:9" x14ac:dyDescent="0.25">
      <c r="B1116" s="154"/>
      <c r="C1116" s="169"/>
      <c r="D1116" s="169"/>
      <c r="E1116" s="169"/>
      <c r="F1116" s="154"/>
      <c r="G1116" s="154"/>
      <c r="H1116" s="154"/>
      <c r="I1116" s="154"/>
    </row>
    <row r="1117" spans="2:9" x14ac:dyDescent="0.25">
      <c r="B1117" s="154"/>
      <c r="C1117" s="169"/>
      <c r="D1117" s="169"/>
      <c r="E1117" s="169"/>
      <c r="F1117" s="154"/>
      <c r="G1117" s="154"/>
      <c r="H1117" s="154"/>
      <c r="I1117" s="154"/>
    </row>
    <row r="1118" spans="2:9" x14ac:dyDescent="0.25">
      <c r="B1118" s="154"/>
      <c r="C1118" s="169"/>
      <c r="D1118" s="169"/>
      <c r="E1118" s="169"/>
      <c r="F1118" s="154"/>
      <c r="G1118" s="154"/>
      <c r="H1118" s="154"/>
      <c r="I1118" s="154"/>
    </row>
    <row r="1119" spans="2:9" x14ac:dyDescent="0.25">
      <c r="B1119" s="154"/>
      <c r="C1119" s="169"/>
      <c r="D1119" s="169"/>
      <c r="E1119" s="169"/>
      <c r="F1119" s="154"/>
      <c r="G1119" s="154"/>
      <c r="H1119" s="154"/>
      <c r="I1119" s="154"/>
    </row>
    <row r="1120" spans="2:9" x14ac:dyDescent="0.25">
      <c r="B1120" s="154"/>
      <c r="C1120" s="169"/>
      <c r="D1120" s="169"/>
      <c r="E1120" s="169"/>
      <c r="F1120" s="154"/>
      <c r="G1120" s="154"/>
      <c r="H1120" s="154"/>
      <c r="I1120" s="154"/>
    </row>
    <row r="1121" spans="2:9" x14ac:dyDescent="0.25">
      <c r="B1121" s="154"/>
      <c r="C1121" s="169"/>
      <c r="D1121" s="169"/>
      <c r="E1121" s="169"/>
      <c r="F1121" s="154"/>
      <c r="G1121" s="154"/>
      <c r="H1121" s="154"/>
      <c r="I1121" s="154"/>
    </row>
    <row r="1122" spans="2:9" x14ac:dyDescent="0.25">
      <c r="B1122" s="154"/>
      <c r="C1122" s="169"/>
      <c r="D1122" s="169"/>
      <c r="E1122" s="169"/>
      <c r="F1122" s="154"/>
      <c r="G1122" s="154"/>
      <c r="H1122" s="154"/>
      <c r="I1122" s="154"/>
    </row>
    <row r="1123" spans="2:9" x14ac:dyDescent="0.25">
      <c r="B1123" s="154"/>
      <c r="C1123" s="169"/>
      <c r="D1123" s="169"/>
      <c r="E1123" s="169"/>
      <c r="F1123" s="154"/>
      <c r="G1123" s="154"/>
      <c r="H1123" s="154"/>
      <c r="I1123" s="154"/>
    </row>
    <row r="1124" spans="2:9" x14ac:dyDescent="0.25">
      <c r="B1124" s="154"/>
      <c r="C1124" s="169"/>
      <c r="D1124" s="169"/>
      <c r="E1124" s="169"/>
      <c r="F1124" s="154"/>
      <c r="G1124" s="154"/>
      <c r="H1124" s="154"/>
      <c r="I1124" s="154"/>
    </row>
    <row r="1125" spans="2:9" x14ac:dyDescent="0.25">
      <c r="B1125" s="154"/>
      <c r="C1125" s="169"/>
      <c r="D1125" s="169"/>
      <c r="E1125" s="169"/>
      <c r="F1125" s="154"/>
      <c r="G1125" s="154"/>
      <c r="H1125" s="154"/>
      <c r="I1125" s="154"/>
    </row>
    <row r="1126" spans="2:9" x14ac:dyDescent="0.25">
      <c r="B1126" s="154"/>
      <c r="C1126" s="169"/>
      <c r="D1126" s="169"/>
      <c r="E1126" s="169"/>
      <c r="F1126" s="154"/>
      <c r="G1126" s="154"/>
      <c r="H1126" s="154"/>
      <c r="I1126" s="154"/>
    </row>
    <row r="1127" spans="2:9" x14ac:dyDescent="0.25">
      <c r="B1127" s="154"/>
      <c r="C1127" s="169"/>
      <c r="D1127" s="169"/>
      <c r="E1127" s="169"/>
      <c r="F1127" s="154"/>
      <c r="G1127" s="154"/>
      <c r="H1127" s="154"/>
      <c r="I1127" s="154"/>
    </row>
    <row r="1128" spans="2:9" x14ac:dyDescent="0.25">
      <c r="B1128" s="154"/>
      <c r="C1128" s="169"/>
      <c r="D1128" s="169"/>
      <c r="E1128" s="169"/>
      <c r="F1128" s="154"/>
      <c r="G1128" s="154"/>
      <c r="H1128" s="154"/>
      <c r="I1128" s="154"/>
    </row>
    <row r="1129" spans="2:9" x14ac:dyDescent="0.25">
      <c r="B1129" s="154"/>
      <c r="C1129" s="169"/>
      <c r="D1129" s="169"/>
      <c r="E1129" s="169"/>
      <c r="F1129" s="154"/>
      <c r="G1129" s="154"/>
      <c r="H1129" s="154"/>
      <c r="I1129" s="154"/>
    </row>
    <row r="1130" spans="2:9" x14ac:dyDescent="0.25">
      <c r="B1130" s="154"/>
      <c r="C1130" s="169"/>
      <c r="D1130" s="169"/>
      <c r="E1130" s="169"/>
      <c r="F1130" s="154"/>
      <c r="G1130" s="154"/>
      <c r="H1130" s="154"/>
      <c r="I1130" s="154"/>
    </row>
    <row r="1131" spans="2:9" x14ac:dyDescent="0.25">
      <c r="B1131" s="154"/>
      <c r="C1131" s="169"/>
      <c r="D1131" s="169"/>
      <c r="E1131" s="169"/>
      <c r="F1131" s="154"/>
      <c r="G1131" s="154"/>
      <c r="H1131" s="154"/>
      <c r="I1131" s="154"/>
    </row>
    <row r="1132" spans="2:9" x14ac:dyDescent="0.25">
      <c r="B1132" s="154"/>
      <c r="C1132" s="169"/>
      <c r="D1132" s="169"/>
      <c r="E1132" s="169"/>
      <c r="F1132" s="154"/>
      <c r="G1132" s="154"/>
      <c r="H1132" s="154"/>
      <c r="I1132" s="154"/>
    </row>
    <row r="1133" spans="2:9" x14ac:dyDescent="0.25">
      <c r="B1133" s="154"/>
      <c r="C1133" s="169"/>
      <c r="D1133" s="169"/>
      <c r="E1133" s="169"/>
      <c r="F1133" s="154"/>
      <c r="G1133" s="154"/>
      <c r="H1133" s="154"/>
      <c r="I1133" s="154"/>
    </row>
    <row r="1134" spans="2:9" x14ac:dyDescent="0.25">
      <c r="B1134" s="154"/>
      <c r="C1134" s="169"/>
      <c r="D1134" s="169"/>
      <c r="E1134" s="169"/>
      <c r="F1134" s="154"/>
      <c r="G1134" s="154"/>
      <c r="H1134" s="154"/>
      <c r="I1134" s="154"/>
    </row>
    <row r="1135" spans="2:9" x14ac:dyDescent="0.25">
      <c r="B1135" s="154"/>
      <c r="C1135" s="169"/>
      <c r="D1135" s="169"/>
      <c r="E1135" s="169"/>
      <c r="F1135" s="154"/>
      <c r="G1135" s="154"/>
      <c r="H1135" s="154"/>
      <c r="I1135" s="154"/>
    </row>
    <row r="1136" spans="2:9" x14ac:dyDescent="0.25">
      <c r="B1136" s="154"/>
      <c r="C1136" s="169"/>
      <c r="D1136" s="169"/>
      <c r="E1136" s="169"/>
      <c r="F1136" s="154"/>
      <c r="G1136" s="154"/>
      <c r="H1136" s="154"/>
      <c r="I1136" s="154"/>
    </row>
    <row r="1137" spans="2:9" x14ac:dyDescent="0.25">
      <c r="B1137" s="154"/>
      <c r="C1137" s="169"/>
      <c r="D1137" s="169"/>
      <c r="E1137" s="169"/>
      <c r="F1137" s="154"/>
      <c r="G1137" s="154"/>
      <c r="H1137" s="154"/>
      <c r="I1137" s="154"/>
    </row>
    <row r="1138" spans="2:9" x14ac:dyDescent="0.25">
      <c r="B1138" s="154"/>
      <c r="C1138" s="169"/>
      <c r="D1138" s="169"/>
      <c r="E1138" s="169"/>
      <c r="F1138" s="154"/>
      <c r="G1138" s="154"/>
      <c r="H1138" s="154"/>
      <c r="I1138" s="154"/>
    </row>
    <row r="1139" spans="2:9" x14ac:dyDescent="0.25">
      <c r="B1139" s="154"/>
      <c r="C1139" s="169"/>
      <c r="D1139" s="169"/>
      <c r="E1139" s="169"/>
      <c r="F1139" s="154"/>
      <c r="G1139" s="154"/>
      <c r="H1139" s="154"/>
      <c r="I1139" s="154"/>
    </row>
    <row r="1140" spans="2:9" x14ac:dyDescent="0.25">
      <c r="B1140" s="154"/>
      <c r="C1140" s="169"/>
      <c r="D1140" s="169"/>
      <c r="E1140" s="169"/>
      <c r="F1140" s="154"/>
      <c r="G1140" s="154"/>
      <c r="H1140" s="154"/>
      <c r="I1140" s="154"/>
    </row>
    <row r="1141" spans="2:9" x14ac:dyDescent="0.25">
      <c r="B1141" s="154"/>
      <c r="C1141" s="169"/>
      <c r="D1141" s="169"/>
      <c r="E1141" s="169"/>
      <c r="F1141" s="154"/>
      <c r="G1141" s="154"/>
      <c r="H1141" s="154"/>
      <c r="I1141" s="154"/>
    </row>
    <row r="1142" spans="2:9" x14ac:dyDescent="0.25">
      <c r="B1142" s="154"/>
      <c r="C1142" s="169"/>
      <c r="D1142" s="169"/>
      <c r="E1142" s="169"/>
      <c r="F1142" s="154"/>
      <c r="G1142" s="154"/>
      <c r="H1142" s="154"/>
      <c r="I1142" s="154"/>
    </row>
    <row r="1143" spans="2:9" x14ac:dyDescent="0.25">
      <c r="B1143" s="154"/>
      <c r="C1143" s="169"/>
      <c r="D1143" s="169"/>
      <c r="E1143" s="169"/>
      <c r="F1143" s="154"/>
      <c r="G1143" s="154"/>
      <c r="H1143" s="154"/>
      <c r="I1143" s="154"/>
    </row>
    <row r="1144" spans="2:9" x14ac:dyDescent="0.25">
      <c r="B1144" s="154"/>
      <c r="C1144" s="169"/>
      <c r="D1144" s="169"/>
      <c r="E1144" s="169"/>
      <c r="F1144" s="154"/>
      <c r="G1144" s="154"/>
      <c r="H1144" s="154"/>
      <c r="I1144" s="154"/>
    </row>
    <row r="1145" spans="2:9" x14ac:dyDescent="0.25">
      <c r="B1145" s="154"/>
      <c r="C1145" s="169"/>
      <c r="D1145" s="169"/>
      <c r="E1145" s="169"/>
      <c r="F1145" s="154"/>
      <c r="G1145" s="154"/>
      <c r="H1145" s="154"/>
      <c r="I1145" s="154"/>
    </row>
    <row r="1146" spans="2:9" x14ac:dyDescent="0.25">
      <c r="B1146" s="154"/>
      <c r="C1146" s="169"/>
      <c r="D1146" s="169"/>
      <c r="E1146" s="169"/>
      <c r="F1146" s="154"/>
      <c r="G1146" s="154"/>
      <c r="H1146" s="154"/>
      <c r="I1146" s="154"/>
    </row>
    <row r="1147" spans="2:9" x14ac:dyDescent="0.25">
      <c r="B1147" s="154"/>
      <c r="C1147" s="169"/>
      <c r="D1147" s="169"/>
      <c r="E1147" s="169"/>
      <c r="F1147" s="154"/>
      <c r="G1147" s="154"/>
      <c r="H1147" s="154"/>
      <c r="I1147" s="154"/>
    </row>
    <row r="1148" spans="2:9" x14ac:dyDescent="0.25">
      <c r="B1148" s="154"/>
      <c r="C1148" s="169"/>
      <c r="D1148" s="169"/>
      <c r="E1148" s="169"/>
      <c r="F1148" s="154"/>
      <c r="G1148" s="154"/>
      <c r="H1148" s="154"/>
      <c r="I1148" s="154"/>
    </row>
    <row r="1149" spans="2:9" x14ac:dyDescent="0.25">
      <c r="B1149" s="154"/>
      <c r="C1149" s="169"/>
      <c r="D1149" s="169"/>
      <c r="E1149" s="169"/>
      <c r="F1149" s="154"/>
      <c r="G1149" s="154"/>
      <c r="H1149" s="154"/>
      <c r="I1149" s="154"/>
    </row>
    <row r="1150" spans="2:9" x14ac:dyDescent="0.25">
      <c r="B1150" s="154"/>
      <c r="C1150" s="169"/>
      <c r="D1150" s="169"/>
      <c r="E1150" s="169"/>
      <c r="F1150" s="154"/>
      <c r="G1150" s="154"/>
      <c r="H1150" s="154"/>
      <c r="I1150" s="154"/>
    </row>
    <row r="1151" spans="2:9" x14ac:dyDescent="0.25">
      <c r="B1151" s="154"/>
      <c r="C1151" s="169"/>
      <c r="D1151" s="169"/>
      <c r="E1151" s="169"/>
      <c r="F1151" s="154"/>
      <c r="G1151" s="154"/>
      <c r="H1151" s="154"/>
      <c r="I1151" s="154"/>
    </row>
    <row r="1152" spans="2:9" x14ac:dyDescent="0.25">
      <c r="B1152" s="154"/>
      <c r="C1152" s="169"/>
      <c r="D1152" s="169"/>
      <c r="E1152" s="169"/>
      <c r="F1152" s="154"/>
      <c r="G1152" s="154"/>
      <c r="H1152" s="154"/>
      <c r="I1152" s="154"/>
    </row>
    <row r="1153" spans="2:9" x14ac:dyDescent="0.25">
      <c r="B1153" s="154"/>
      <c r="C1153" s="169"/>
      <c r="D1153" s="169"/>
      <c r="E1153" s="169"/>
      <c r="F1153" s="154"/>
      <c r="G1153" s="154"/>
      <c r="H1153" s="154"/>
      <c r="I1153" s="154"/>
    </row>
    <row r="1154" spans="2:9" x14ac:dyDescent="0.25">
      <c r="B1154" s="154"/>
      <c r="C1154" s="169"/>
      <c r="D1154" s="169"/>
      <c r="E1154" s="169"/>
      <c r="F1154" s="154"/>
      <c r="G1154" s="154"/>
      <c r="H1154" s="154"/>
      <c r="I1154" s="154"/>
    </row>
    <row r="1155" spans="2:9" x14ac:dyDescent="0.25">
      <c r="B1155" s="154"/>
      <c r="C1155" s="169"/>
      <c r="D1155" s="169"/>
      <c r="E1155" s="169"/>
      <c r="F1155" s="154"/>
      <c r="G1155" s="154"/>
      <c r="H1155" s="154"/>
      <c r="I1155" s="154"/>
    </row>
    <row r="1156" spans="2:9" x14ac:dyDescent="0.25">
      <c r="B1156" s="154"/>
      <c r="C1156" s="169"/>
      <c r="D1156" s="169"/>
      <c r="E1156" s="169"/>
      <c r="F1156" s="154"/>
      <c r="G1156" s="154"/>
      <c r="H1156" s="154"/>
      <c r="I1156" s="154"/>
    </row>
    <row r="1157" spans="2:9" x14ac:dyDescent="0.25">
      <c r="B1157" s="154"/>
      <c r="C1157" s="169"/>
      <c r="D1157" s="169"/>
      <c r="E1157" s="169"/>
      <c r="F1157" s="154"/>
      <c r="G1157" s="154"/>
      <c r="H1157" s="154"/>
      <c r="I1157" s="154"/>
    </row>
    <row r="1158" spans="2:9" x14ac:dyDescent="0.25">
      <c r="B1158" s="154"/>
      <c r="C1158" s="169"/>
      <c r="D1158" s="169"/>
      <c r="E1158" s="169"/>
      <c r="F1158" s="154"/>
      <c r="G1158" s="154"/>
      <c r="H1158" s="154"/>
      <c r="I1158" s="154"/>
    </row>
    <row r="1159" spans="2:9" x14ac:dyDescent="0.25">
      <c r="B1159" s="154"/>
      <c r="C1159" s="169"/>
      <c r="D1159" s="169"/>
      <c r="E1159" s="169"/>
      <c r="F1159" s="154"/>
      <c r="G1159" s="154"/>
      <c r="H1159" s="154"/>
      <c r="I1159" s="154"/>
    </row>
    <row r="1160" spans="2:9" x14ac:dyDescent="0.25">
      <c r="B1160" s="154"/>
      <c r="C1160" s="169"/>
      <c r="D1160" s="169"/>
      <c r="E1160" s="169"/>
      <c r="F1160" s="154"/>
      <c r="G1160" s="154"/>
      <c r="H1160" s="154"/>
      <c r="I1160" s="154"/>
    </row>
    <row r="1161" spans="2:9" x14ac:dyDescent="0.25">
      <c r="B1161" s="154"/>
      <c r="C1161" s="169"/>
      <c r="D1161" s="169"/>
      <c r="E1161" s="169"/>
      <c r="F1161" s="154"/>
      <c r="G1161" s="154"/>
      <c r="H1161" s="154"/>
      <c r="I1161" s="154"/>
    </row>
    <row r="1162" spans="2:9" x14ac:dyDescent="0.25">
      <c r="B1162" s="154"/>
      <c r="C1162" s="169"/>
      <c r="D1162" s="169"/>
      <c r="E1162" s="169"/>
      <c r="F1162" s="154"/>
      <c r="G1162" s="154"/>
      <c r="H1162" s="154"/>
      <c r="I1162" s="154"/>
    </row>
    <row r="1163" spans="2:9" x14ac:dyDescent="0.25">
      <c r="B1163" s="154"/>
      <c r="C1163" s="169"/>
      <c r="D1163" s="169"/>
      <c r="E1163" s="169"/>
      <c r="F1163" s="154"/>
      <c r="G1163" s="154"/>
      <c r="H1163" s="154"/>
      <c r="I1163" s="154"/>
    </row>
    <row r="1164" spans="2:9" x14ac:dyDescent="0.25">
      <c r="B1164" s="154"/>
      <c r="C1164" s="169"/>
      <c r="D1164" s="169"/>
      <c r="E1164" s="169"/>
      <c r="F1164" s="154"/>
      <c r="G1164" s="154"/>
      <c r="H1164" s="154"/>
      <c r="I1164" s="154"/>
    </row>
    <row r="1165" spans="2:9" x14ac:dyDescent="0.25">
      <c r="B1165" s="154"/>
      <c r="C1165" s="169"/>
      <c r="D1165" s="169"/>
      <c r="E1165" s="169"/>
      <c r="F1165" s="154"/>
      <c r="G1165" s="154"/>
      <c r="H1165" s="154"/>
      <c r="I1165" s="154"/>
    </row>
    <row r="1166" spans="2:9" x14ac:dyDescent="0.25">
      <c r="B1166" s="154"/>
      <c r="C1166" s="169"/>
      <c r="D1166" s="169"/>
      <c r="E1166" s="169"/>
      <c r="F1166" s="154"/>
      <c r="G1166" s="154"/>
      <c r="H1166" s="154"/>
      <c r="I1166" s="154"/>
    </row>
    <row r="1167" spans="2:9" x14ac:dyDescent="0.25">
      <c r="B1167" s="154"/>
      <c r="C1167" s="169"/>
      <c r="D1167" s="169"/>
      <c r="E1167" s="169"/>
      <c r="F1167" s="154"/>
      <c r="G1167" s="154"/>
      <c r="H1167" s="154"/>
      <c r="I1167" s="154"/>
    </row>
    <row r="1168" spans="2:9" x14ac:dyDescent="0.25">
      <c r="B1168" s="154"/>
      <c r="C1168" s="169"/>
      <c r="D1168" s="169"/>
      <c r="E1168" s="169"/>
      <c r="F1168" s="154"/>
      <c r="G1168" s="154"/>
      <c r="H1168" s="154"/>
      <c r="I1168" s="154"/>
    </row>
    <row r="1169" spans="2:9" x14ac:dyDescent="0.25">
      <c r="B1169" s="154"/>
      <c r="C1169" s="169"/>
      <c r="D1169" s="169"/>
      <c r="E1169" s="169"/>
      <c r="F1169" s="154"/>
      <c r="G1169" s="154"/>
      <c r="H1169" s="154"/>
      <c r="I1169" s="154"/>
    </row>
    <row r="1170" spans="2:9" x14ac:dyDescent="0.25">
      <c r="B1170" s="154"/>
      <c r="C1170" s="169"/>
      <c r="D1170" s="169"/>
      <c r="E1170" s="169"/>
      <c r="F1170" s="154"/>
      <c r="G1170" s="154"/>
      <c r="H1170" s="154"/>
      <c r="I1170" s="154"/>
    </row>
    <row r="1171" spans="2:9" x14ac:dyDescent="0.25">
      <c r="B1171" s="154"/>
      <c r="C1171" s="169"/>
      <c r="D1171" s="169"/>
      <c r="E1171" s="169"/>
      <c r="F1171" s="154"/>
      <c r="G1171" s="154"/>
      <c r="H1171" s="154"/>
      <c r="I1171" s="154"/>
    </row>
    <row r="1172" spans="2:9" x14ac:dyDescent="0.25">
      <c r="B1172" s="154"/>
      <c r="C1172" s="169"/>
      <c r="D1172" s="169"/>
      <c r="E1172" s="169"/>
      <c r="F1172" s="154"/>
      <c r="G1172" s="154"/>
      <c r="H1172" s="154"/>
      <c r="I1172" s="154"/>
    </row>
    <row r="1173" spans="2:9" x14ac:dyDescent="0.25">
      <c r="B1173" s="154"/>
      <c r="C1173" s="169"/>
      <c r="D1173" s="169"/>
      <c r="E1173" s="169"/>
      <c r="F1173" s="154"/>
      <c r="G1173" s="154"/>
      <c r="H1173" s="154"/>
      <c r="I1173" s="154"/>
    </row>
    <row r="1174" spans="2:9" x14ac:dyDescent="0.25">
      <c r="B1174" s="154"/>
      <c r="C1174" s="169"/>
      <c r="D1174" s="169"/>
      <c r="E1174" s="169"/>
      <c r="F1174" s="154"/>
      <c r="G1174" s="154"/>
      <c r="H1174" s="154"/>
      <c r="I1174" s="154"/>
    </row>
    <row r="1175" spans="2:9" x14ac:dyDescent="0.25">
      <c r="B1175" s="154"/>
      <c r="C1175" s="169"/>
      <c r="D1175" s="169"/>
      <c r="E1175" s="169"/>
      <c r="F1175" s="154"/>
      <c r="G1175" s="154"/>
      <c r="H1175" s="154"/>
      <c r="I1175" s="154"/>
    </row>
    <row r="1176" spans="2:9" x14ac:dyDescent="0.25">
      <c r="B1176" s="154"/>
      <c r="C1176" s="169"/>
      <c r="D1176" s="169"/>
      <c r="E1176" s="169"/>
      <c r="F1176" s="154"/>
      <c r="G1176" s="154"/>
      <c r="H1176" s="154"/>
      <c r="I1176" s="154"/>
    </row>
    <row r="1177" spans="2:9" x14ac:dyDescent="0.25">
      <c r="B1177" s="154"/>
      <c r="C1177" s="169"/>
      <c r="D1177" s="169"/>
      <c r="E1177" s="169"/>
      <c r="F1177" s="154"/>
      <c r="G1177" s="154"/>
      <c r="H1177" s="154"/>
      <c r="I1177" s="154"/>
    </row>
    <row r="1178" spans="2:9" x14ac:dyDescent="0.25">
      <c r="B1178" s="154"/>
      <c r="C1178" s="169"/>
      <c r="D1178" s="169"/>
      <c r="E1178" s="169"/>
      <c r="F1178" s="154"/>
      <c r="G1178" s="154"/>
      <c r="H1178" s="154"/>
      <c r="I1178" s="154"/>
    </row>
    <row r="1179" spans="2:9" x14ac:dyDescent="0.25">
      <c r="B1179" s="154"/>
      <c r="C1179" s="169"/>
      <c r="D1179" s="169"/>
      <c r="E1179" s="169"/>
      <c r="F1179" s="154"/>
      <c r="G1179" s="154"/>
      <c r="H1179" s="154"/>
      <c r="I1179" s="154"/>
    </row>
    <row r="1180" spans="2:9" x14ac:dyDescent="0.25">
      <c r="B1180" s="154"/>
      <c r="C1180" s="169"/>
      <c r="D1180" s="169"/>
      <c r="E1180" s="169"/>
      <c r="F1180" s="154"/>
      <c r="G1180" s="154"/>
      <c r="H1180" s="154"/>
      <c r="I1180" s="154"/>
    </row>
    <row r="1181" spans="2:9" x14ac:dyDescent="0.25">
      <c r="B1181" s="154"/>
      <c r="C1181" s="169"/>
      <c r="D1181" s="169"/>
      <c r="E1181" s="169"/>
      <c r="F1181" s="154"/>
      <c r="G1181" s="154"/>
      <c r="H1181" s="154"/>
      <c r="I1181" s="154"/>
    </row>
    <row r="1182" spans="2:9" x14ac:dyDescent="0.25">
      <c r="B1182" s="154"/>
      <c r="C1182" s="169"/>
      <c r="D1182" s="169"/>
      <c r="E1182" s="169"/>
      <c r="F1182" s="154"/>
      <c r="G1182" s="154"/>
      <c r="H1182" s="154"/>
      <c r="I1182" s="154"/>
    </row>
    <row r="1183" spans="2:9" x14ac:dyDescent="0.25">
      <c r="B1183" s="154"/>
      <c r="C1183" s="169"/>
      <c r="D1183" s="169"/>
      <c r="E1183" s="169"/>
      <c r="F1183" s="154"/>
      <c r="G1183" s="154"/>
      <c r="H1183" s="154"/>
      <c r="I1183" s="154"/>
    </row>
    <row r="1184" spans="2:9" x14ac:dyDescent="0.25">
      <c r="B1184" s="154"/>
      <c r="C1184" s="169"/>
      <c r="D1184" s="169"/>
      <c r="E1184" s="169"/>
      <c r="F1184" s="154"/>
      <c r="G1184" s="154"/>
      <c r="H1184" s="154"/>
      <c r="I1184" s="154"/>
    </row>
    <row r="1185" spans="2:9" x14ac:dyDescent="0.25">
      <c r="B1185" s="154"/>
      <c r="C1185" s="169"/>
      <c r="D1185" s="169"/>
      <c r="E1185" s="169"/>
      <c r="F1185" s="154"/>
      <c r="G1185" s="154"/>
      <c r="H1185" s="154"/>
      <c r="I1185" s="154"/>
    </row>
    <row r="1186" spans="2:9" x14ac:dyDescent="0.25">
      <c r="B1186" s="154"/>
      <c r="C1186" s="169"/>
      <c r="D1186" s="169"/>
      <c r="E1186" s="169"/>
      <c r="F1186" s="154"/>
      <c r="G1186" s="154"/>
      <c r="H1186" s="154"/>
      <c r="I1186" s="154"/>
    </row>
    <row r="1187" spans="2:9" x14ac:dyDescent="0.25">
      <c r="B1187" s="154"/>
      <c r="C1187" s="169"/>
      <c r="D1187" s="169"/>
      <c r="E1187" s="169"/>
      <c r="F1187" s="154"/>
      <c r="G1187" s="154"/>
      <c r="H1187" s="154"/>
      <c r="I1187" s="154"/>
    </row>
    <row r="1188" spans="2:9" x14ac:dyDescent="0.25">
      <c r="B1188" s="154"/>
      <c r="C1188" s="169"/>
      <c r="D1188" s="169"/>
      <c r="E1188" s="169"/>
      <c r="F1188" s="154"/>
      <c r="G1188" s="154"/>
      <c r="H1188" s="154"/>
      <c r="I1188" s="154"/>
    </row>
    <row r="1189" spans="2:9" x14ac:dyDescent="0.25">
      <c r="B1189" s="154"/>
      <c r="C1189" s="169"/>
      <c r="D1189" s="169"/>
      <c r="E1189" s="169"/>
      <c r="F1189" s="154"/>
      <c r="G1189" s="154"/>
      <c r="H1189" s="154"/>
      <c r="I1189" s="154"/>
    </row>
    <row r="1190" spans="2:9" x14ac:dyDescent="0.25">
      <c r="B1190" s="154"/>
      <c r="C1190" s="169"/>
      <c r="D1190" s="169"/>
      <c r="E1190" s="169"/>
      <c r="F1190" s="154"/>
      <c r="G1190" s="154"/>
      <c r="H1190" s="154"/>
      <c r="I1190" s="154"/>
    </row>
    <row r="1191" spans="2:9" x14ac:dyDescent="0.25">
      <c r="B1191" s="154"/>
      <c r="C1191" s="169"/>
      <c r="D1191" s="169"/>
      <c r="E1191" s="169"/>
      <c r="F1191" s="154"/>
      <c r="G1191" s="154"/>
      <c r="H1191" s="154"/>
      <c r="I1191" s="154"/>
    </row>
    <row r="1192" spans="2:9" x14ac:dyDescent="0.25">
      <c r="B1192" s="154"/>
      <c r="C1192" s="169"/>
      <c r="D1192" s="169"/>
      <c r="E1192" s="169"/>
      <c r="F1192" s="154"/>
      <c r="G1192" s="154"/>
      <c r="H1192" s="154"/>
      <c r="I1192" s="154"/>
    </row>
    <row r="1193" spans="2:9" x14ac:dyDescent="0.25">
      <c r="B1193" s="154"/>
      <c r="C1193" s="169"/>
      <c r="D1193" s="169"/>
      <c r="E1193" s="169"/>
      <c r="F1193" s="154"/>
      <c r="G1193" s="154"/>
      <c r="H1193" s="154"/>
      <c r="I1193" s="154"/>
    </row>
    <row r="1194" spans="2:9" x14ac:dyDescent="0.25">
      <c r="B1194" s="154"/>
      <c r="C1194" s="169"/>
      <c r="D1194" s="169"/>
      <c r="E1194" s="169"/>
      <c r="F1194" s="154"/>
      <c r="G1194" s="154"/>
      <c r="H1194" s="154"/>
      <c r="I1194" s="154"/>
    </row>
    <row r="1195" spans="2:9" x14ac:dyDescent="0.25">
      <c r="B1195" s="154"/>
      <c r="C1195" s="169"/>
      <c r="D1195" s="169"/>
      <c r="E1195" s="169"/>
      <c r="F1195" s="154"/>
      <c r="G1195" s="154"/>
      <c r="H1195" s="154"/>
      <c r="I1195" s="154"/>
    </row>
    <row r="1196" spans="2:9" x14ac:dyDescent="0.25">
      <c r="B1196" s="154"/>
      <c r="C1196" s="169"/>
      <c r="D1196" s="169"/>
      <c r="E1196" s="169"/>
      <c r="F1196" s="154"/>
      <c r="G1196" s="154"/>
      <c r="H1196" s="154"/>
      <c r="I1196" s="154"/>
    </row>
    <row r="1197" spans="2:9" x14ac:dyDescent="0.25">
      <c r="B1197" s="154"/>
      <c r="C1197" s="169"/>
      <c r="D1197" s="169"/>
      <c r="E1197" s="169"/>
      <c r="F1197" s="154"/>
      <c r="G1197" s="154"/>
      <c r="H1197" s="154"/>
      <c r="I1197" s="154"/>
    </row>
    <row r="1198" spans="2:9" x14ac:dyDescent="0.25">
      <c r="B1198" s="154"/>
      <c r="C1198" s="169"/>
      <c r="D1198" s="169"/>
      <c r="E1198" s="169"/>
      <c r="F1198" s="154"/>
      <c r="G1198" s="154"/>
      <c r="H1198" s="154"/>
      <c r="I1198" s="154"/>
    </row>
    <row r="1199" spans="2:9" x14ac:dyDescent="0.25">
      <c r="B1199" s="154"/>
      <c r="C1199" s="169"/>
      <c r="D1199" s="169"/>
      <c r="E1199" s="169"/>
      <c r="F1199" s="154"/>
      <c r="G1199" s="154"/>
      <c r="H1199" s="154"/>
      <c r="I1199" s="154"/>
    </row>
    <row r="1200" spans="2:9" x14ac:dyDescent="0.25">
      <c r="B1200" s="154"/>
      <c r="C1200" s="169"/>
      <c r="D1200" s="169"/>
      <c r="E1200" s="169"/>
      <c r="F1200" s="154"/>
      <c r="G1200" s="154"/>
      <c r="H1200" s="154"/>
      <c r="I1200" s="154"/>
    </row>
    <row r="1201" spans="2:9" x14ac:dyDescent="0.25">
      <c r="B1201" s="154"/>
      <c r="C1201" s="169"/>
      <c r="D1201" s="169"/>
      <c r="E1201" s="169"/>
      <c r="F1201" s="154"/>
      <c r="G1201" s="154"/>
      <c r="H1201" s="154"/>
      <c r="I1201" s="154"/>
    </row>
    <row r="1202" spans="2:9" x14ac:dyDescent="0.25">
      <c r="B1202" s="154"/>
      <c r="C1202" s="169"/>
      <c r="D1202" s="169"/>
      <c r="E1202" s="169"/>
      <c r="F1202" s="154"/>
      <c r="G1202" s="154"/>
      <c r="H1202" s="154"/>
      <c r="I1202" s="154"/>
    </row>
    <row r="1203" spans="2:9" x14ac:dyDescent="0.25">
      <c r="B1203" s="154"/>
      <c r="C1203" s="169"/>
      <c r="D1203" s="169"/>
      <c r="E1203" s="169"/>
      <c r="F1203" s="154"/>
      <c r="G1203" s="154"/>
      <c r="H1203" s="154"/>
      <c r="I1203" s="154"/>
    </row>
    <row r="1204" spans="2:9" x14ac:dyDescent="0.25">
      <c r="B1204" s="154"/>
      <c r="C1204" s="169"/>
      <c r="D1204" s="169"/>
      <c r="E1204" s="169"/>
      <c r="F1204" s="154"/>
      <c r="G1204" s="154"/>
      <c r="H1204" s="154"/>
      <c r="I1204" s="154"/>
    </row>
    <row r="1205" spans="2:9" x14ac:dyDescent="0.25">
      <c r="B1205" s="154"/>
      <c r="C1205" s="169"/>
      <c r="D1205" s="169"/>
      <c r="E1205" s="169"/>
      <c r="F1205" s="154"/>
      <c r="G1205" s="154"/>
      <c r="H1205" s="154"/>
      <c r="I1205" s="154"/>
    </row>
    <row r="1206" spans="2:9" x14ac:dyDescent="0.25">
      <c r="B1206" s="154"/>
      <c r="C1206" s="169"/>
      <c r="D1206" s="169"/>
      <c r="E1206" s="169"/>
      <c r="F1206" s="154"/>
      <c r="G1206" s="154"/>
      <c r="H1206" s="154"/>
      <c r="I1206" s="154"/>
    </row>
    <row r="1207" spans="2:9" x14ac:dyDescent="0.25">
      <c r="B1207" s="154"/>
      <c r="C1207" s="169"/>
      <c r="D1207" s="169"/>
      <c r="E1207" s="169"/>
      <c r="F1207" s="154"/>
      <c r="G1207" s="154"/>
      <c r="H1207" s="154"/>
      <c r="I1207" s="154"/>
    </row>
    <row r="1208" spans="2:9" x14ac:dyDescent="0.25">
      <c r="B1208" s="154"/>
      <c r="C1208" s="169"/>
      <c r="D1208" s="169"/>
      <c r="E1208" s="169"/>
      <c r="F1208" s="154"/>
      <c r="G1208" s="154"/>
      <c r="H1208" s="154"/>
      <c r="I1208" s="154"/>
    </row>
    <row r="1209" spans="2:9" x14ac:dyDescent="0.25">
      <c r="B1209" s="154"/>
      <c r="C1209" s="169"/>
      <c r="D1209" s="169"/>
      <c r="E1209" s="169"/>
      <c r="F1209" s="154"/>
      <c r="G1209" s="154"/>
      <c r="H1209" s="154"/>
      <c r="I1209" s="154"/>
    </row>
    <row r="1210" spans="2:9" x14ac:dyDescent="0.25">
      <c r="B1210" s="154"/>
      <c r="C1210" s="169"/>
      <c r="D1210" s="169"/>
      <c r="E1210" s="169"/>
      <c r="F1210" s="154"/>
      <c r="G1210" s="154"/>
      <c r="H1210" s="154"/>
      <c r="I1210" s="154"/>
    </row>
    <row r="1211" spans="2:9" x14ac:dyDescent="0.25">
      <c r="B1211" s="154"/>
      <c r="C1211" s="169"/>
      <c r="D1211" s="169"/>
      <c r="E1211" s="169"/>
      <c r="F1211" s="154"/>
      <c r="G1211" s="154"/>
      <c r="H1211" s="154"/>
      <c r="I1211" s="154"/>
    </row>
    <row r="1212" spans="2:9" x14ac:dyDescent="0.25">
      <c r="B1212" s="154"/>
      <c r="C1212" s="169"/>
      <c r="D1212" s="169"/>
      <c r="E1212" s="169"/>
      <c r="F1212" s="154"/>
      <c r="G1212" s="154"/>
      <c r="H1212" s="154"/>
      <c r="I1212" s="154"/>
    </row>
    <row r="1213" spans="2:9" x14ac:dyDescent="0.25">
      <c r="B1213" s="154"/>
      <c r="C1213" s="169"/>
      <c r="D1213" s="169"/>
      <c r="E1213" s="169"/>
      <c r="F1213" s="154"/>
      <c r="G1213" s="154"/>
      <c r="H1213" s="154"/>
      <c r="I1213" s="154"/>
    </row>
    <row r="1214" spans="2:9" x14ac:dyDescent="0.25">
      <c r="B1214" s="154"/>
      <c r="C1214" s="169"/>
      <c r="D1214" s="169"/>
      <c r="E1214" s="169"/>
      <c r="F1214" s="154"/>
      <c r="G1214" s="154"/>
      <c r="H1214" s="154"/>
      <c r="I1214" s="154"/>
    </row>
    <row r="1215" spans="2:9" x14ac:dyDescent="0.25">
      <c r="B1215" s="154"/>
      <c r="C1215" s="169"/>
      <c r="D1215" s="169"/>
      <c r="E1215" s="169"/>
      <c r="F1215" s="154"/>
      <c r="G1215" s="154"/>
      <c r="H1215" s="154"/>
      <c r="I1215" s="154"/>
    </row>
    <row r="1216" spans="2:9" x14ac:dyDescent="0.25">
      <c r="B1216" s="154"/>
      <c r="C1216" s="169"/>
      <c r="D1216" s="169"/>
      <c r="E1216" s="169"/>
      <c r="F1216" s="154"/>
      <c r="G1216" s="154"/>
      <c r="H1216" s="154"/>
      <c r="I1216" s="154"/>
    </row>
    <row r="1217" spans="2:9" x14ac:dyDescent="0.25">
      <c r="B1217" s="154"/>
      <c r="C1217" s="169"/>
      <c r="D1217" s="169"/>
      <c r="E1217" s="169"/>
      <c r="F1217" s="154"/>
      <c r="G1217" s="154"/>
      <c r="H1217" s="154"/>
      <c r="I1217" s="154"/>
    </row>
    <row r="1218" spans="2:9" x14ac:dyDescent="0.25">
      <c r="B1218" s="154"/>
      <c r="C1218" s="169"/>
      <c r="D1218" s="169"/>
      <c r="E1218" s="169"/>
      <c r="F1218" s="154"/>
      <c r="G1218" s="154"/>
      <c r="H1218" s="154"/>
      <c r="I1218" s="154"/>
    </row>
    <row r="1219" spans="2:9" x14ac:dyDescent="0.25">
      <c r="B1219" s="154"/>
      <c r="C1219" s="169"/>
      <c r="D1219" s="169"/>
      <c r="E1219" s="169"/>
      <c r="F1219" s="154"/>
      <c r="G1219" s="154"/>
      <c r="H1219" s="154"/>
      <c r="I1219" s="154"/>
    </row>
    <row r="1220" spans="2:9" x14ac:dyDescent="0.25">
      <c r="B1220" s="154"/>
      <c r="C1220" s="169"/>
      <c r="D1220" s="169"/>
      <c r="E1220" s="169"/>
      <c r="F1220" s="154"/>
      <c r="G1220" s="154"/>
      <c r="H1220" s="154"/>
      <c r="I1220" s="154"/>
    </row>
    <row r="1221" spans="2:9" x14ac:dyDescent="0.25">
      <c r="B1221" s="154"/>
      <c r="C1221" s="169"/>
      <c r="D1221" s="169"/>
      <c r="E1221" s="169"/>
      <c r="F1221" s="154"/>
      <c r="G1221" s="154"/>
      <c r="H1221" s="154"/>
      <c r="I1221" s="154"/>
    </row>
    <row r="1222" spans="2:9" x14ac:dyDescent="0.25">
      <c r="B1222" s="154"/>
      <c r="C1222" s="169"/>
      <c r="D1222" s="169"/>
      <c r="E1222" s="169"/>
      <c r="F1222" s="154"/>
      <c r="G1222" s="154"/>
      <c r="H1222" s="154"/>
      <c r="I1222" s="154"/>
    </row>
    <row r="1223" spans="2:9" x14ac:dyDescent="0.25">
      <c r="B1223" s="154"/>
      <c r="C1223" s="169"/>
      <c r="D1223" s="169"/>
      <c r="E1223" s="169"/>
      <c r="F1223" s="154"/>
      <c r="G1223" s="154"/>
      <c r="H1223" s="154"/>
      <c r="I1223" s="154"/>
    </row>
    <row r="1224" spans="2:9" x14ac:dyDescent="0.25">
      <c r="B1224" s="154"/>
      <c r="C1224" s="169"/>
      <c r="D1224" s="169"/>
      <c r="E1224" s="169"/>
      <c r="F1224" s="154"/>
      <c r="G1224" s="154"/>
      <c r="H1224" s="154"/>
      <c r="I1224" s="154"/>
    </row>
    <row r="1225" spans="2:9" x14ac:dyDescent="0.25">
      <c r="B1225" s="154"/>
      <c r="C1225" s="169"/>
      <c r="D1225" s="169"/>
      <c r="E1225" s="169"/>
      <c r="F1225" s="154"/>
      <c r="G1225" s="154"/>
      <c r="H1225" s="154"/>
      <c r="I1225" s="154"/>
    </row>
    <row r="1226" spans="2:9" x14ac:dyDescent="0.25">
      <c r="B1226" s="154"/>
      <c r="C1226" s="169"/>
      <c r="D1226" s="169"/>
      <c r="E1226" s="169"/>
      <c r="F1226" s="154"/>
      <c r="G1226" s="154"/>
      <c r="H1226" s="154"/>
      <c r="I1226" s="154"/>
    </row>
    <row r="1227" spans="2:9" x14ac:dyDescent="0.25">
      <c r="B1227" s="154"/>
      <c r="C1227" s="169"/>
      <c r="D1227" s="169"/>
      <c r="E1227" s="169"/>
      <c r="F1227" s="154"/>
      <c r="G1227" s="154"/>
      <c r="H1227" s="154"/>
      <c r="I1227" s="154"/>
    </row>
    <row r="1228" spans="2:9" x14ac:dyDescent="0.25">
      <c r="B1228" s="154"/>
      <c r="C1228" s="169"/>
      <c r="D1228" s="169"/>
      <c r="E1228" s="169"/>
      <c r="F1228" s="154"/>
      <c r="G1228" s="154"/>
      <c r="H1228" s="154"/>
      <c r="I1228" s="154"/>
    </row>
    <row r="1229" spans="2:9" x14ac:dyDescent="0.25">
      <c r="B1229" s="154"/>
      <c r="C1229" s="169"/>
      <c r="D1229" s="169"/>
      <c r="E1229" s="169"/>
      <c r="F1229" s="154"/>
      <c r="G1229" s="154"/>
      <c r="H1229" s="154"/>
      <c r="I1229" s="154"/>
    </row>
    <row r="1230" spans="2:9" x14ac:dyDescent="0.25">
      <c r="B1230" s="154"/>
      <c r="C1230" s="169"/>
      <c r="D1230" s="169"/>
      <c r="E1230" s="169"/>
      <c r="F1230" s="154"/>
      <c r="G1230" s="154"/>
      <c r="H1230" s="154"/>
      <c r="I1230" s="154"/>
    </row>
    <row r="1231" spans="2:9" x14ac:dyDescent="0.25">
      <c r="B1231" s="154"/>
      <c r="C1231" s="169"/>
      <c r="D1231" s="169"/>
      <c r="E1231" s="169"/>
      <c r="F1231" s="154"/>
      <c r="G1231" s="154"/>
      <c r="H1231" s="154"/>
      <c r="I1231" s="154"/>
    </row>
    <row r="1232" spans="2:9" x14ac:dyDescent="0.25">
      <c r="B1232" s="154"/>
      <c r="C1232" s="169"/>
      <c r="D1232" s="169"/>
      <c r="E1232" s="169"/>
      <c r="F1232" s="154"/>
      <c r="G1232" s="154"/>
      <c r="H1232" s="154"/>
      <c r="I1232" s="154"/>
    </row>
    <row r="1233" spans="2:9" x14ac:dyDescent="0.25">
      <c r="B1233" s="154"/>
      <c r="C1233" s="169"/>
      <c r="D1233" s="169"/>
      <c r="E1233" s="169"/>
      <c r="F1233" s="154"/>
      <c r="G1233" s="154"/>
      <c r="H1233" s="154"/>
      <c r="I1233" s="154"/>
    </row>
    <row r="1234" spans="2:9" x14ac:dyDescent="0.25">
      <c r="B1234" s="154"/>
      <c r="C1234" s="169"/>
      <c r="D1234" s="169"/>
      <c r="E1234" s="169"/>
      <c r="F1234" s="154"/>
      <c r="G1234" s="154"/>
      <c r="H1234" s="154"/>
      <c r="I1234" s="154"/>
    </row>
    <row r="1235" spans="2:9" x14ac:dyDescent="0.25">
      <c r="B1235" s="154"/>
      <c r="C1235" s="169"/>
      <c r="D1235" s="169"/>
      <c r="E1235" s="169"/>
      <c r="F1235" s="154"/>
      <c r="G1235" s="154"/>
      <c r="H1235" s="154"/>
      <c r="I1235" s="154"/>
    </row>
    <row r="1236" spans="2:9" x14ac:dyDescent="0.25">
      <c r="B1236" s="154"/>
      <c r="C1236" s="169"/>
      <c r="D1236" s="169"/>
      <c r="E1236" s="169"/>
      <c r="F1236" s="154"/>
      <c r="G1236" s="154"/>
      <c r="H1236" s="154"/>
      <c r="I1236" s="154"/>
    </row>
    <row r="1237" spans="2:9" x14ac:dyDescent="0.25">
      <c r="B1237" s="154"/>
      <c r="C1237" s="169"/>
      <c r="D1237" s="169"/>
      <c r="E1237" s="169"/>
      <c r="F1237" s="154"/>
      <c r="G1237" s="154"/>
      <c r="H1237" s="154"/>
      <c r="I1237" s="154"/>
    </row>
    <row r="1238" spans="2:9" x14ac:dyDescent="0.25">
      <c r="B1238" s="154"/>
      <c r="C1238" s="169"/>
      <c r="D1238" s="169"/>
      <c r="E1238" s="169"/>
      <c r="F1238" s="154"/>
      <c r="G1238" s="154"/>
      <c r="H1238" s="154"/>
      <c r="I1238" s="154"/>
    </row>
    <row r="1239" spans="2:9" x14ac:dyDescent="0.25">
      <c r="B1239" s="154"/>
      <c r="C1239" s="169"/>
      <c r="D1239" s="169"/>
      <c r="E1239" s="169"/>
      <c r="F1239" s="154"/>
      <c r="G1239" s="154"/>
      <c r="H1239" s="154"/>
      <c r="I1239" s="154"/>
    </row>
    <row r="1240" spans="2:9" x14ac:dyDescent="0.25">
      <c r="B1240" s="154"/>
      <c r="C1240" s="169"/>
      <c r="D1240" s="169"/>
      <c r="E1240" s="169"/>
      <c r="F1240" s="154"/>
      <c r="G1240" s="154"/>
      <c r="H1240" s="154"/>
      <c r="I1240" s="154"/>
    </row>
    <row r="1241" spans="2:9" x14ac:dyDescent="0.25">
      <c r="B1241" s="154"/>
      <c r="C1241" s="169"/>
      <c r="D1241" s="169"/>
      <c r="E1241" s="169"/>
      <c r="F1241" s="154"/>
      <c r="G1241" s="154"/>
      <c r="H1241" s="154"/>
      <c r="I1241" s="154"/>
    </row>
    <row r="1242" spans="2:9" x14ac:dyDescent="0.25">
      <c r="B1242" s="154"/>
      <c r="C1242" s="169"/>
      <c r="D1242" s="169"/>
      <c r="E1242" s="169"/>
      <c r="F1242" s="154"/>
      <c r="G1242" s="154"/>
      <c r="H1242" s="154"/>
      <c r="I1242" s="154"/>
    </row>
    <row r="1243" spans="2:9" x14ac:dyDescent="0.25">
      <c r="B1243" s="154"/>
      <c r="C1243" s="169"/>
      <c r="D1243" s="169"/>
      <c r="E1243" s="169"/>
      <c r="F1243" s="154"/>
      <c r="G1243" s="154"/>
      <c r="H1243" s="154"/>
      <c r="I1243" s="154"/>
    </row>
    <row r="1244" spans="2:9" x14ac:dyDescent="0.25">
      <c r="B1244" s="154"/>
      <c r="C1244" s="169"/>
      <c r="D1244" s="169"/>
      <c r="E1244" s="169"/>
      <c r="F1244" s="154"/>
      <c r="G1244" s="154"/>
      <c r="H1244" s="154"/>
      <c r="I1244" s="154"/>
    </row>
    <row r="1245" spans="2:9" x14ac:dyDescent="0.25">
      <c r="B1245" s="154"/>
      <c r="C1245" s="169"/>
      <c r="D1245" s="169"/>
      <c r="E1245" s="169"/>
      <c r="F1245" s="154"/>
      <c r="G1245" s="154"/>
      <c r="H1245" s="154"/>
      <c r="I1245" s="154"/>
    </row>
    <row r="1246" spans="2:9" x14ac:dyDescent="0.25">
      <c r="B1246" s="154"/>
      <c r="C1246" s="169"/>
      <c r="D1246" s="169"/>
      <c r="E1246" s="169"/>
      <c r="F1246" s="154"/>
      <c r="G1246" s="154"/>
      <c r="H1246" s="154"/>
      <c r="I1246" s="154"/>
    </row>
    <row r="1247" spans="2:9" x14ac:dyDescent="0.25">
      <c r="B1247" s="154"/>
      <c r="C1247" s="169"/>
      <c r="D1247" s="169"/>
      <c r="E1247" s="169"/>
      <c r="F1247" s="154"/>
      <c r="G1247" s="154"/>
      <c r="H1247" s="154"/>
      <c r="I1247" s="154"/>
    </row>
    <row r="1248" spans="2:9" x14ac:dyDescent="0.25">
      <c r="B1248" s="154"/>
      <c r="C1248" s="169"/>
      <c r="D1248" s="169"/>
      <c r="E1248" s="169"/>
      <c r="F1248" s="154"/>
      <c r="G1248" s="154"/>
      <c r="H1248" s="154"/>
      <c r="I1248" s="154"/>
    </row>
    <row r="1249" spans="2:9" x14ac:dyDescent="0.25">
      <c r="B1249" s="154"/>
      <c r="C1249" s="169"/>
      <c r="D1249" s="169"/>
      <c r="E1249" s="169"/>
      <c r="F1249" s="154"/>
      <c r="G1249" s="154"/>
      <c r="H1249" s="154"/>
      <c r="I1249" s="154"/>
    </row>
    <row r="1250" spans="2:9" x14ac:dyDescent="0.25">
      <c r="B1250" s="154"/>
      <c r="C1250" s="169"/>
      <c r="D1250" s="169"/>
      <c r="E1250" s="169"/>
      <c r="F1250" s="154"/>
      <c r="G1250" s="154"/>
      <c r="H1250" s="154"/>
      <c r="I1250" s="154"/>
    </row>
    <row r="1251" spans="2:9" x14ac:dyDescent="0.25">
      <c r="B1251" s="154"/>
      <c r="C1251" s="169"/>
      <c r="D1251" s="169"/>
      <c r="E1251" s="169"/>
      <c r="F1251" s="154"/>
      <c r="G1251" s="154"/>
      <c r="H1251" s="154"/>
      <c r="I1251" s="154"/>
    </row>
    <row r="1252" spans="2:9" x14ac:dyDescent="0.25">
      <c r="B1252" s="154"/>
      <c r="C1252" s="169"/>
      <c r="D1252" s="169"/>
      <c r="E1252" s="169"/>
      <c r="F1252" s="154"/>
      <c r="G1252" s="154"/>
      <c r="H1252" s="154"/>
      <c r="I1252" s="154"/>
    </row>
    <row r="1253" spans="2:9" x14ac:dyDescent="0.25">
      <c r="B1253" s="154"/>
      <c r="C1253" s="169"/>
      <c r="D1253" s="169"/>
      <c r="E1253" s="169"/>
      <c r="F1253" s="154"/>
      <c r="G1253" s="154"/>
      <c r="H1253" s="154"/>
      <c r="I1253" s="154"/>
    </row>
    <row r="1254" spans="2:9" x14ac:dyDescent="0.25">
      <c r="B1254" s="154"/>
      <c r="C1254" s="169"/>
      <c r="D1254" s="169"/>
      <c r="E1254" s="169"/>
      <c r="F1254" s="154"/>
      <c r="G1254" s="154"/>
      <c r="H1254" s="154"/>
      <c r="I1254" s="154"/>
    </row>
    <row r="1255" spans="2:9" x14ac:dyDescent="0.25">
      <c r="B1255" s="154"/>
      <c r="C1255" s="169"/>
      <c r="D1255" s="169"/>
      <c r="E1255" s="169"/>
      <c r="F1255" s="154"/>
      <c r="G1255" s="154"/>
      <c r="H1255" s="154"/>
      <c r="I1255" s="154"/>
    </row>
    <row r="1256" spans="2:9" x14ac:dyDescent="0.25">
      <c r="B1256" s="154"/>
      <c r="C1256" s="169"/>
      <c r="D1256" s="169"/>
      <c r="E1256" s="169"/>
      <c r="F1256" s="154"/>
      <c r="G1256" s="154"/>
      <c r="H1256" s="154"/>
      <c r="I1256" s="154"/>
    </row>
    <row r="1257" spans="2:9" x14ac:dyDescent="0.25">
      <c r="B1257" s="154"/>
      <c r="C1257" s="169"/>
      <c r="D1257" s="169"/>
      <c r="E1257" s="169"/>
      <c r="F1257" s="154"/>
      <c r="G1257" s="154"/>
      <c r="H1257" s="154"/>
      <c r="I1257" s="154"/>
    </row>
    <row r="1258" spans="2:9" x14ac:dyDescent="0.25">
      <c r="B1258" s="154"/>
      <c r="C1258" s="169"/>
      <c r="D1258" s="169"/>
      <c r="E1258" s="169"/>
      <c r="F1258" s="154"/>
      <c r="G1258" s="154"/>
      <c r="H1258" s="154"/>
      <c r="I1258" s="154"/>
    </row>
    <row r="1259" spans="2:9" x14ac:dyDescent="0.25">
      <c r="B1259" s="154"/>
      <c r="C1259" s="169"/>
      <c r="D1259" s="169"/>
      <c r="E1259" s="169"/>
      <c r="F1259" s="154"/>
      <c r="G1259" s="154"/>
      <c r="H1259" s="154"/>
      <c r="I1259" s="154"/>
    </row>
    <row r="1260" spans="2:9" x14ac:dyDescent="0.25">
      <c r="B1260" s="154"/>
      <c r="C1260" s="169"/>
      <c r="D1260" s="169"/>
      <c r="E1260" s="169"/>
      <c r="F1260" s="154"/>
      <c r="G1260" s="154"/>
      <c r="H1260" s="154"/>
      <c r="I1260" s="154"/>
    </row>
    <row r="1261" spans="2:9" x14ac:dyDescent="0.25">
      <c r="B1261" s="154"/>
      <c r="C1261" s="169"/>
      <c r="D1261" s="169"/>
      <c r="E1261" s="169"/>
      <c r="F1261" s="154"/>
      <c r="G1261" s="154"/>
      <c r="H1261" s="154"/>
      <c r="I1261" s="154"/>
    </row>
    <row r="1262" spans="2:9" x14ac:dyDescent="0.25">
      <c r="B1262" s="154"/>
      <c r="C1262" s="169"/>
      <c r="D1262" s="169"/>
      <c r="E1262" s="169"/>
      <c r="F1262" s="154"/>
      <c r="G1262" s="154"/>
      <c r="H1262" s="154"/>
      <c r="I1262" s="154"/>
    </row>
    <row r="1263" spans="2:9" x14ac:dyDescent="0.25">
      <c r="B1263" s="154"/>
      <c r="C1263" s="169"/>
      <c r="D1263" s="169"/>
      <c r="E1263" s="169"/>
      <c r="F1263" s="154"/>
      <c r="G1263" s="154"/>
      <c r="H1263" s="154"/>
      <c r="I1263" s="154"/>
    </row>
    <row r="1264" spans="2:9" x14ac:dyDescent="0.25">
      <c r="B1264" s="154"/>
      <c r="C1264" s="169"/>
      <c r="D1264" s="169"/>
      <c r="E1264" s="169"/>
      <c r="F1264" s="154"/>
      <c r="G1264" s="154"/>
      <c r="H1264" s="154"/>
      <c r="I1264" s="154"/>
    </row>
    <row r="1265" spans="2:9" x14ac:dyDescent="0.25">
      <c r="B1265" s="154"/>
      <c r="C1265" s="169"/>
      <c r="D1265" s="169"/>
      <c r="E1265" s="169"/>
      <c r="F1265" s="154"/>
      <c r="G1265" s="154"/>
      <c r="H1265" s="154"/>
      <c r="I1265" s="154"/>
    </row>
    <row r="1266" spans="2:9" x14ac:dyDescent="0.25">
      <c r="B1266" s="154"/>
      <c r="C1266" s="169"/>
      <c r="D1266" s="169"/>
      <c r="E1266" s="169"/>
      <c r="F1266" s="154"/>
      <c r="G1266" s="154"/>
      <c r="H1266" s="154"/>
      <c r="I1266" s="154"/>
    </row>
    <row r="1267" spans="2:9" x14ac:dyDescent="0.25">
      <c r="B1267" s="154"/>
      <c r="C1267" s="169"/>
      <c r="D1267" s="169"/>
      <c r="E1267" s="169"/>
      <c r="F1267" s="154"/>
      <c r="G1267" s="154"/>
      <c r="H1267" s="154"/>
      <c r="I1267" s="154"/>
    </row>
    <row r="1268" spans="2:9" x14ac:dyDescent="0.25">
      <c r="B1268" s="154"/>
      <c r="C1268" s="169"/>
      <c r="D1268" s="169"/>
      <c r="E1268" s="169"/>
      <c r="F1268" s="154"/>
      <c r="G1268" s="154"/>
      <c r="H1268" s="154"/>
      <c r="I1268" s="154"/>
    </row>
    <row r="1269" spans="2:9" x14ac:dyDescent="0.25">
      <c r="B1269" s="154"/>
      <c r="C1269" s="169"/>
      <c r="D1269" s="169"/>
      <c r="E1269" s="169"/>
      <c r="F1269" s="154"/>
      <c r="G1269" s="154"/>
      <c r="H1269" s="154"/>
      <c r="I1269" s="154"/>
    </row>
    <row r="1270" spans="2:9" x14ac:dyDescent="0.25">
      <c r="B1270" s="154"/>
      <c r="C1270" s="169"/>
      <c r="D1270" s="169"/>
      <c r="E1270" s="169"/>
      <c r="F1270" s="154"/>
      <c r="G1270" s="154"/>
      <c r="H1270" s="154"/>
      <c r="I1270" s="154"/>
    </row>
    <row r="1271" spans="2:9" x14ac:dyDescent="0.25">
      <c r="B1271" s="154"/>
      <c r="C1271" s="169"/>
      <c r="D1271" s="169"/>
      <c r="E1271" s="169"/>
      <c r="F1271" s="154"/>
      <c r="G1271" s="154"/>
      <c r="H1271" s="154"/>
      <c r="I1271" s="154"/>
    </row>
    <row r="1272" spans="2:9" x14ac:dyDescent="0.25">
      <c r="B1272" s="154"/>
      <c r="C1272" s="169"/>
      <c r="D1272" s="169"/>
      <c r="E1272" s="169"/>
      <c r="F1272" s="154"/>
      <c r="G1272" s="154"/>
      <c r="H1272" s="154"/>
      <c r="I1272" s="154"/>
    </row>
    <row r="1273" spans="2:9" x14ac:dyDescent="0.25">
      <c r="B1273" s="154"/>
      <c r="C1273" s="169"/>
      <c r="D1273" s="169"/>
      <c r="E1273" s="169"/>
      <c r="F1273" s="154"/>
      <c r="G1273" s="154"/>
      <c r="H1273" s="154"/>
      <c r="I1273" s="154"/>
    </row>
    <row r="1274" spans="2:9" x14ac:dyDescent="0.25">
      <c r="B1274" s="154"/>
      <c r="C1274" s="169"/>
      <c r="D1274" s="169"/>
      <c r="E1274" s="169"/>
      <c r="F1274" s="154"/>
      <c r="G1274" s="154"/>
      <c r="H1274" s="154"/>
      <c r="I1274" s="154"/>
    </row>
    <row r="1275" spans="2:9" x14ac:dyDescent="0.25">
      <c r="B1275" s="154"/>
      <c r="C1275" s="169"/>
      <c r="D1275" s="169"/>
      <c r="E1275" s="169"/>
      <c r="F1275" s="154"/>
      <c r="G1275" s="154"/>
      <c r="H1275" s="154"/>
      <c r="I1275" s="154"/>
    </row>
    <row r="1276" spans="2:9" x14ac:dyDescent="0.25">
      <c r="B1276" s="154"/>
      <c r="C1276" s="169"/>
      <c r="D1276" s="169"/>
      <c r="E1276" s="169"/>
      <c r="F1276" s="154"/>
      <c r="G1276" s="154"/>
      <c r="H1276" s="154"/>
      <c r="I1276" s="154"/>
    </row>
    <row r="1277" spans="2:9" x14ac:dyDescent="0.25">
      <c r="B1277" s="154"/>
      <c r="C1277" s="169"/>
      <c r="D1277" s="169"/>
      <c r="E1277" s="169"/>
      <c r="F1277" s="154"/>
      <c r="G1277" s="154"/>
      <c r="H1277" s="154"/>
      <c r="I1277" s="154"/>
    </row>
    <row r="1278" spans="2:9" x14ac:dyDescent="0.25">
      <c r="B1278" s="154"/>
      <c r="C1278" s="169"/>
      <c r="D1278" s="169"/>
      <c r="E1278" s="169"/>
      <c r="F1278" s="154"/>
      <c r="G1278" s="154"/>
      <c r="H1278" s="154"/>
      <c r="I1278" s="154"/>
    </row>
    <row r="1279" spans="2:9" x14ac:dyDescent="0.25">
      <c r="B1279" s="154"/>
      <c r="C1279" s="169"/>
      <c r="D1279" s="169"/>
      <c r="E1279" s="169"/>
      <c r="F1279" s="154"/>
      <c r="G1279" s="154"/>
      <c r="H1279" s="154"/>
      <c r="I1279" s="154"/>
    </row>
    <row r="1280" spans="2:9" x14ac:dyDescent="0.25">
      <c r="B1280" s="154"/>
      <c r="C1280" s="169"/>
      <c r="D1280" s="169"/>
      <c r="E1280" s="169"/>
      <c r="F1280" s="154"/>
      <c r="G1280" s="154"/>
      <c r="H1280" s="154"/>
      <c r="I1280" s="154"/>
    </row>
    <row r="1281" spans="2:9" x14ac:dyDescent="0.25">
      <c r="B1281" s="154"/>
      <c r="C1281" s="169"/>
      <c r="D1281" s="169"/>
      <c r="E1281" s="169"/>
      <c r="F1281" s="154"/>
      <c r="G1281" s="154"/>
      <c r="H1281" s="154"/>
      <c r="I1281" s="154"/>
    </row>
    <row r="1282" spans="2:9" x14ac:dyDescent="0.25">
      <c r="B1282" s="154"/>
      <c r="C1282" s="169"/>
      <c r="D1282" s="169"/>
      <c r="E1282" s="169"/>
      <c r="F1282" s="154"/>
      <c r="G1282" s="154"/>
      <c r="H1282" s="154"/>
      <c r="I1282" s="154"/>
    </row>
    <row r="1283" spans="2:9" x14ac:dyDescent="0.25">
      <c r="B1283" s="154"/>
      <c r="C1283" s="169"/>
      <c r="D1283" s="169"/>
      <c r="E1283" s="169"/>
      <c r="F1283" s="154"/>
      <c r="G1283" s="154"/>
      <c r="H1283" s="154"/>
      <c r="I1283" s="154"/>
    </row>
    <row r="1284" spans="2:9" x14ac:dyDescent="0.25">
      <c r="B1284" s="154"/>
      <c r="C1284" s="169"/>
      <c r="D1284" s="169"/>
      <c r="E1284" s="169"/>
      <c r="F1284" s="154"/>
      <c r="G1284" s="154"/>
      <c r="H1284" s="154"/>
      <c r="I1284" s="154"/>
    </row>
    <row r="1285" spans="2:9" x14ac:dyDescent="0.25">
      <c r="B1285" s="154"/>
      <c r="C1285" s="169"/>
      <c r="D1285" s="169"/>
      <c r="E1285" s="169"/>
      <c r="F1285" s="154"/>
      <c r="G1285" s="154"/>
      <c r="H1285" s="154"/>
      <c r="I1285" s="154"/>
    </row>
    <row r="1286" spans="2:9" x14ac:dyDescent="0.25">
      <c r="B1286" s="154"/>
      <c r="C1286" s="169"/>
      <c r="D1286" s="169"/>
      <c r="E1286" s="169"/>
      <c r="F1286" s="154"/>
      <c r="G1286" s="154"/>
      <c r="H1286" s="154"/>
      <c r="I1286" s="154"/>
    </row>
    <row r="1287" spans="2:9" x14ac:dyDescent="0.25">
      <c r="B1287" s="154"/>
      <c r="C1287" s="169"/>
      <c r="D1287" s="169"/>
      <c r="E1287" s="169"/>
      <c r="F1287" s="154"/>
      <c r="G1287" s="154"/>
      <c r="H1287" s="154"/>
      <c r="I1287" s="154"/>
    </row>
    <row r="1288" spans="2:9" x14ac:dyDescent="0.25">
      <c r="B1288" s="154"/>
      <c r="C1288" s="169"/>
      <c r="D1288" s="169"/>
      <c r="E1288" s="169"/>
      <c r="F1288" s="154"/>
      <c r="G1288" s="154"/>
      <c r="H1288" s="154"/>
      <c r="I1288" s="154"/>
    </row>
    <row r="1289" spans="2:9" x14ac:dyDescent="0.25">
      <c r="B1289" s="154"/>
      <c r="C1289" s="169"/>
      <c r="D1289" s="169"/>
      <c r="E1289" s="169"/>
      <c r="F1289" s="154"/>
      <c r="G1289" s="154"/>
      <c r="H1289" s="154"/>
      <c r="I1289" s="154"/>
    </row>
    <row r="1290" spans="2:9" x14ac:dyDescent="0.25">
      <c r="B1290" s="154"/>
      <c r="C1290" s="169"/>
      <c r="D1290" s="169"/>
      <c r="E1290" s="169"/>
      <c r="F1290" s="154"/>
      <c r="G1290" s="154"/>
      <c r="H1290" s="154"/>
      <c r="I1290" s="154"/>
    </row>
    <row r="1291" spans="2:9" x14ac:dyDescent="0.25">
      <c r="B1291" s="154"/>
      <c r="C1291" s="169"/>
      <c r="D1291" s="169"/>
      <c r="E1291" s="169"/>
      <c r="F1291" s="154"/>
      <c r="G1291" s="154"/>
      <c r="H1291" s="154"/>
      <c r="I1291" s="154"/>
    </row>
    <row r="1292" spans="2:9" x14ac:dyDescent="0.25">
      <c r="B1292" s="154"/>
      <c r="C1292" s="169"/>
      <c r="D1292" s="169"/>
      <c r="E1292" s="169"/>
      <c r="F1292" s="154"/>
      <c r="G1292" s="154"/>
      <c r="H1292" s="154"/>
      <c r="I1292" s="154"/>
    </row>
    <row r="1293" spans="2:9" x14ac:dyDescent="0.25">
      <c r="B1293" s="154"/>
      <c r="C1293" s="169"/>
      <c r="D1293" s="169"/>
      <c r="E1293" s="169"/>
      <c r="F1293" s="154"/>
      <c r="G1293" s="154"/>
      <c r="H1293" s="154"/>
      <c r="I1293" s="154"/>
    </row>
    <row r="1294" spans="2:9" x14ac:dyDescent="0.25">
      <c r="B1294" s="154"/>
      <c r="C1294" s="169"/>
      <c r="D1294" s="169"/>
      <c r="E1294" s="169"/>
      <c r="F1294" s="154"/>
      <c r="G1294" s="154"/>
      <c r="H1294" s="154"/>
      <c r="I1294" s="154"/>
    </row>
    <row r="1295" spans="2:9" x14ac:dyDescent="0.25">
      <c r="B1295" s="154"/>
      <c r="C1295" s="169"/>
      <c r="D1295" s="169"/>
      <c r="E1295" s="169"/>
      <c r="F1295" s="154"/>
      <c r="G1295" s="154"/>
      <c r="H1295" s="154"/>
      <c r="I1295" s="154"/>
    </row>
    <row r="1296" spans="2:9" x14ac:dyDescent="0.25">
      <c r="B1296" s="154"/>
      <c r="C1296" s="169"/>
      <c r="D1296" s="169"/>
      <c r="E1296" s="169"/>
      <c r="F1296" s="154"/>
      <c r="G1296" s="154"/>
      <c r="H1296" s="154"/>
      <c r="I1296" s="154"/>
    </row>
    <row r="1297" spans="2:9" x14ac:dyDescent="0.25">
      <c r="B1297" s="154"/>
      <c r="C1297" s="169"/>
      <c r="D1297" s="169"/>
      <c r="E1297" s="169"/>
      <c r="F1297" s="154"/>
      <c r="G1297" s="154"/>
      <c r="H1297" s="154"/>
      <c r="I1297" s="154"/>
    </row>
    <row r="1298" spans="2:9" x14ac:dyDescent="0.25">
      <c r="B1298" s="154"/>
      <c r="C1298" s="169"/>
      <c r="D1298" s="169"/>
      <c r="E1298" s="169"/>
      <c r="F1298" s="154"/>
      <c r="G1298" s="154"/>
      <c r="H1298" s="154"/>
      <c r="I1298" s="154"/>
    </row>
    <row r="1299" spans="2:9" x14ac:dyDescent="0.25">
      <c r="B1299" s="154"/>
      <c r="C1299" s="169"/>
      <c r="D1299" s="169"/>
      <c r="E1299" s="169"/>
      <c r="F1299" s="154"/>
      <c r="G1299" s="154"/>
      <c r="H1299" s="154"/>
      <c r="I1299" s="154"/>
    </row>
    <row r="1300" spans="2:9" x14ac:dyDescent="0.25">
      <c r="B1300" s="154"/>
      <c r="C1300" s="169"/>
      <c r="D1300" s="169"/>
      <c r="E1300" s="169"/>
      <c r="F1300" s="154"/>
      <c r="G1300" s="154"/>
      <c r="H1300" s="154"/>
      <c r="I1300" s="154"/>
    </row>
    <row r="1301" spans="2:9" x14ac:dyDescent="0.25">
      <c r="B1301" s="154"/>
      <c r="C1301" s="169"/>
      <c r="D1301" s="169"/>
      <c r="E1301" s="169"/>
      <c r="F1301" s="154"/>
      <c r="G1301" s="154"/>
      <c r="H1301" s="154"/>
      <c r="I1301" s="154"/>
    </row>
    <row r="1302" spans="2:9" x14ac:dyDescent="0.25">
      <c r="B1302" s="154"/>
      <c r="C1302" s="169"/>
      <c r="D1302" s="169"/>
      <c r="E1302" s="169"/>
      <c r="F1302" s="154"/>
      <c r="G1302" s="154"/>
      <c r="H1302" s="154"/>
      <c r="I1302" s="154"/>
    </row>
    <row r="1303" spans="2:9" x14ac:dyDescent="0.25">
      <c r="B1303" s="154"/>
      <c r="C1303" s="169"/>
      <c r="D1303" s="169"/>
      <c r="E1303" s="169"/>
      <c r="F1303" s="154"/>
      <c r="G1303" s="154"/>
      <c r="H1303" s="154"/>
      <c r="I1303" s="154"/>
    </row>
    <row r="1304" spans="2:9" x14ac:dyDescent="0.25">
      <c r="B1304" s="154"/>
      <c r="C1304" s="169"/>
      <c r="D1304" s="169"/>
      <c r="E1304" s="169"/>
      <c r="F1304" s="154"/>
      <c r="G1304" s="154"/>
      <c r="H1304" s="154"/>
      <c r="I1304" s="154"/>
    </row>
    <row r="1305" spans="2:9" x14ac:dyDescent="0.25">
      <c r="B1305" s="154"/>
      <c r="C1305" s="169"/>
      <c r="D1305" s="169"/>
      <c r="E1305" s="169"/>
      <c r="F1305" s="154"/>
      <c r="G1305" s="154"/>
      <c r="H1305" s="154"/>
      <c r="I1305" s="154"/>
    </row>
    <row r="1306" spans="2:9" x14ac:dyDescent="0.25">
      <c r="B1306" s="154"/>
      <c r="C1306" s="169"/>
      <c r="D1306" s="169"/>
      <c r="E1306" s="169"/>
      <c r="F1306" s="154"/>
      <c r="G1306" s="154"/>
      <c r="H1306" s="154"/>
      <c r="I1306" s="154"/>
    </row>
    <row r="1307" spans="2:9" x14ac:dyDescent="0.25">
      <c r="B1307" s="154"/>
      <c r="C1307" s="169"/>
      <c r="D1307" s="169"/>
      <c r="E1307" s="169"/>
      <c r="F1307" s="154"/>
      <c r="G1307" s="154"/>
      <c r="H1307" s="154"/>
      <c r="I1307" s="154"/>
    </row>
    <row r="1308" spans="2:9" x14ac:dyDescent="0.25">
      <c r="B1308" s="154"/>
      <c r="C1308" s="169"/>
      <c r="D1308" s="169"/>
      <c r="E1308" s="169"/>
      <c r="F1308" s="154"/>
      <c r="G1308" s="154"/>
      <c r="H1308" s="154"/>
      <c r="I1308" s="154"/>
    </row>
    <row r="1309" spans="2:9" x14ac:dyDescent="0.25">
      <c r="B1309" s="154"/>
      <c r="C1309" s="169"/>
      <c r="D1309" s="169"/>
      <c r="E1309" s="169"/>
      <c r="F1309" s="154"/>
      <c r="G1309" s="154"/>
      <c r="H1309" s="154"/>
      <c r="I1309" s="154"/>
    </row>
    <row r="1310" spans="2:9" x14ac:dyDescent="0.25">
      <c r="B1310" s="154"/>
      <c r="C1310" s="169"/>
      <c r="D1310" s="169"/>
      <c r="E1310" s="169"/>
      <c r="F1310" s="154"/>
      <c r="G1310" s="154"/>
      <c r="H1310" s="154"/>
      <c r="I1310" s="154"/>
    </row>
    <row r="1311" spans="2:9" x14ac:dyDescent="0.25">
      <c r="B1311" s="154"/>
      <c r="C1311" s="169"/>
      <c r="D1311" s="169"/>
      <c r="E1311" s="169"/>
      <c r="F1311" s="154"/>
      <c r="G1311" s="154"/>
      <c r="H1311" s="154"/>
      <c r="I1311" s="154"/>
    </row>
    <row r="1312" spans="2:9" x14ac:dyDescent="0.25">
      <c r="B1312" s="154"/>
      <c r="C1312" s="169"/>
      <c r="D1312" s="169"/>
      <c r="E1312" s="169"/>
      <c r="F1312" s="154"/>
      <c r="G1312" s="154"/>
      <c r="H1312" s="154"/>
      <c r="I1312" s="154"/>
    </row>
    <row r="1313" spans="2:9" x14ac:dyDescent="0.25">
      <c r="B1313" s="154"/>
      <c r="C1313" s="169"/>
      <c r="D1313" s="169"/>
      <c r="E1313" s="169"/>
      <c r="F1313" s="154"/>
      <c r="G1313" s="154"/>
      <c r="H1313" s="154"/>
      <c r="I1313" s="154"/>
    </row>
    <row r="1314" spans="2:9" x14ac:dyDescent="0.25">
      <c r="B1314" s="154"/>
      <c r="C1314" s="169"/>
      <c r="D1314" s="169"/>
      <c r="E1314" s="169"/>
      <c r="F1314" s="154"/>
      <c r="G1314" s="154"/>
      <c r="H1314" s="154"/>
      <c r="I1314" s="154"/>
    </row>
    <row r="1315" spans="2:9" x14ac:dyDescent="0.25">
      <c r="B1315" s="154"/>
      <c r="C1315" s="169"/>
      <c r="D1315" s="169"/>
      <c r="E1315" s="169"/>
      <c r="F1315" s="154"/>
      <c r="G1315" s="154"/>
      <c r="H1315" s="154"/>
      <c r="I1315" s="154"/>
    </row>
    <row r="1316" spans="2:9" x14ac:dyDescent="0.25">
      <c r="B1316" s="154"/>
      <c r="C1316" s="169"/>
      <c r="D1316" s="169"/>
      <c r="E1316" s="169"/>
      <c r="F1316" s="154"/>
      <c r="G1316" s="154"/>
      <c r="H1316" s="154"/>
      <c r="I1316" s="154"/>
    </row>
    <row r="1317" spans="2:9" x14ac:dyDescent="0.25">
      <c r="B1317" s="154"/>
      <c r="C1317" s="169"/>
      <c r="D1317" s="169"/>
      <c r="E1317" s="169"/>
      <c r="F1317" s="154"/>
      <c r="G1317" s="154"/>
      <c r="H1317" s="154"/>
      <c r="I1317" s="154"/>
    </row>
    <row r="1318" spans="2:9" x14ac:dyDescent="0.25">
      <c r="B1318" s="154"/>
      <c r="C1318" s="169"/>
      <c r="D1318" s="169"/>
      <c r="E1318" s="169"/>
      <c r="F1318" s="154"/>
      <c r="G1318" s="154"/>
      <c r="H1318" s="154"/>
      <c r="I1318" s="154"/>
    </row>
    <row r="1319" spans="2:9" x14ac:dyDescent="0.25">
      <c r="B1319" s="154"/>
      <c r="C1319" s="169"/>
      <c r="D1319" s="169"/>
      <c r="E1319" s="169"/>
      <c r="F1319" s="154"/>
      <c r="G1319" s="154"/>
      <c r="H1319" s="154"/>
      <c r="I1319" s="154"/>
    </row>
    <row r="1320" spans="2:9" x14ac:dyDescent="0.25">
      <c r="B1320" s="154"/>
      <c r="C1320" s="169"/>
      <c r="D1320" s="169"/>
      <c r="E1320" s="169"/>
      <c r="F1320" s="154"/>
      <c r="G1320" s="154"/>
      <c r="H1320" s="154"/>
      <c r="I1320" s="154"/>
    </row>
    <row r="1321" spans="2:9" x14ac:dyDescent="0.25">
      <c r="B1321" s="154"/>
      <c r="C1321" s="169"/>
      <c r="D1321" s="169"/>
      <c r="E1321" s="169"/>
      <c r="F1321" s="154"/>
      <c r="G1321" s="154"/>
      <c r="H1321" s="154"/>
      <c r="I1321" s="154"/>
    </row>
    <row r="1322" spans="2:9" x14ac:dyDescent="0.25">
      <c r="B1322" s="154"/>
      <c r="C1322" s="169"/>
      <c r="D1322" s="169"/>
      <c r="E1322" s="169"/>
      <c r="F1322" s="154"/>
      <c r="G1322" s="154"/>
      <c r="H1322" s="154"/>
      <c r="I1322" s="154"/>
    </row>
    <row r="1323" spans="2:9" x14ac:dyDescent="0.25">
      <c r="B1323" s="154"/>
      <c r="C1323" s="169"/>
      <c r="D1323" s="169"/>
      <c r="E1323" s="169"/>
      <c r="F1323" s="154"/>
      <c r="G1323" s="154"/>
      <c r="H1323" s="154"/>
      <c r="I1323" s="154"/>
    </row>
    <row r="1324" spans="2:9" x14ac:dyDescent="0.25">
      <c r="B1324" s="154"/>
      <c r="C1324" s="169"/>
      <c r="D1324" s="169"/>
      <c r="E1324" s="169"/>
      <c r="F1324" s="154"/>
      <c r="G1324" s="154"/>
      <c r="H1324" s="154"/>
      <c r="I1324" s="154"/>
    </row>
    <row r="1325" spans="2:9" x14ac:dyDescent="0.25">
      <c r="B1325" s="154"/>
      <c r="C1325" s="169"/>
      <c r="D1325" s="169"/>
      <c r="E1325" s="169"/>
      <c r="F1325" s="154"/>
      <c r="G1325" s="154"/>
      <c r="H1325" s="154"/>
      <c r="I1325" s="154"/>
    </row>
    <row r="1326" spans="2:9" x14ac:dyDescent="0.25">
      <c r="B1326" s="154"/>
      <c r="C1326" s="169"/>
      <c r="D1326" s="169"/>
      <c r="E1326" s="169"/>
      <c r="F1326" s="154"/>
      <c r="G1326" s="154"/>
      <c r="H1326" s="154"/>
      <c r="I1326" s="154"/>
    </row>
    <row r="1327" spans="2:9" x14ac:dyDescent="0.25">
      <c r="B1327" s="154"/>
      <c r="C1327" s="169"/>
      <c r="D1327" s="169"/>
      <c r="E1327" s="169"/>
      <c r="F1327" s="154"/>
      <c r="G1327" s="154"/>
      <c r="H1327" s="154"/>
      <c r="I1327" s="154"/>
    </row>
    <row r="1328" spans="2:9" x14ac:dyDescent="0.25">
      <c r="B1328" s="154"/>
      <c r="C1328" s="169"/>
      <c r="D1328" s="169"/>
      <c r="E1328" s="169"/>
      <c r="F1328" s="154"/>
      <c r="G1328" s="154"/>
      <c r="H1328" s="154"/>
      <c r="I1328" s="154"/>
    </row>
    <row r="1329" spans="2:9" x14ac:dyDescent="0.25">
      <c r="B1329" s="154"/>
      <c r="C1329" s="169"/>
      <c r="D1329" s="169"/>
      <c r="E1329" s="169"/>
      <c r="F1329" s="154"/>
      <c r="G1329" s="154"/>
      <c r="H1329" s="154"/>
      <c r="I1329" s="154"/>
    </row>
    <row r="1330" spans="2:9" x14ac:dyDescent="0.25">
      <c r="B1330" s="154"/>
      <c r="C1330" s="169"/>
      <c r="D1330" s="169"/>
      <c r="E1330" s="169"/>
      <c r="F1330" s="154"/>
      <c r="G1330" s="154"/>
      <c r="H1330" s="154"/>
      <c r="I1330" s="154"/>
    </row>
    <row r="1331" spans="2:9" x14ac:dyDescent="0.25">
      <c r="B1331" s="154"/>
      <c r="C1331" s="169"/>
      <c r="D1331" s="169"/>
      <c r="E1331" s="169"/>
      <c r="F1331" s="154"/>
      <c r="G1331" s="154"/>
      <c r="H1331" s="154"/>
      <c r="I1331" s="154"/>
    </row>
    <row r="1332" spans="2:9" x14ac:dyDescent="0.25">
      <c r="B1332" s="154"/>
      <c r="C1332" s="169"/>
      <c r="D1332" s="169"/>
      <c r="E1332" s="169"/>
      <c r="F1332" s="154"/>
      <c r="G1332" s="154"/>
      <c r="H1332" s="154"/>
      <c r="I1332" s="154"/>
    </row>
    <row r="1333" spans="2:9" x14ac:dyDescent="0.25">
      <c r="B1333" s="154"/>
      <c r="C1333" s="169"/>
      <c r="D1333" s="169"/>
      <c r="E1333" s="169"/>
      <c r="F1333" s="154"/>
      <c r="G1333" s="154"/>
      <c r="H1333" s="154"/>
      <c r="I1333" s="154"/>
    </row>
    <row r="1334" spans="2:9" x14ac:dyDescent="0.25">
      <c r="B1334" s="154"/>
      <c r="C1334" s="169"/>
      <c r="D1334" s="169"/>
      <c r="E1334" s="169"/>
      <c r="F1334" s="154"/>
      <c r="G1334" s="154"/>
      <c r="H1334" s="154"/>
      <c r="I1334" s="154"/>
    </row>
    <row r="1335" spans="2:9" x14ac:dyDescent="0.25">
      <c r="B1335" s="154"/>
      <c r="C1335" s="169"/>
      <c r="D1335" s="169"/>
      <c r="E1335" s="169"/>
      <c r="F1335" s="154"/>
      <c r="G1335" s="154"/>
      <c r="H1335" s="154"/>
      <c r="I1335" s="154"/>
    </row>
    <row r="1336" spans="2:9" x14ac:dyDescent="0.25">
      <c r="B1336" s="154"/>
      <c r="C1336" s="169"/>
      <c r="D1336" s="169"/>
      <c r="E1336" s="169"/>
      <c r="F1336" s="154"/>
      <c r="G1336" s="154"/>
      <c r="H1336" s="154"/>
      <c r="I1336" s="154"/>
    </row>
    <row r="1337" spans="2:9" x14ac:dyDescent="0.25">
      <c r="B1337" s="154"/>
      <c r="C1337" s="169"/>
      <c r="D1337" s="169"/>
      <c r="E1337" s="169"/>
      <c r="F1337" s="154"/>
      <c r="G1337" s="154"/>
      <c r="H1337" s="154"/>
      <c r="I1337" s="154"/>
    </row>
    <row r="1338" spans="2:9" x14ac:dyDescent="0.25">
      <c r="B1338" s="154"/>
      <c r="C1338" s="169"/>
      <c r="D1338" s="169"/>
      <c r="E1338" s="169"/>
      <c r="F1338" s="154"/>
      <c r="G1338" s="154"/>
      <c r="H1338" s="154"/>
      <c r="I1338" s="154"/>
    </row>
    <row r="1339" spans="2:9" x14ac:dyDescent="0.25">
      <c r="B1339" s="154"/>
      <c r="C1339" s="169"/>
      <c r="D1339" s="169"/>
      <c r="E1339" s="169"/>
      <c r="F1339" s="154"/>
      <c r="G1339" s="154"/>
      <c r="H1339" s="154"/>
      <c r="I1339" s="154"/>
    </row>
    <row r="1340" spans="2:9" x14ac:dyDescent="0.25">
      <c r="B1340" s="154"/>
      <c r="C1340" s="169"/>
      <c r="D1340" s="169"/>
      <c r="E1340" s="169"/>
      <c r="F1340" s="154"/>
      <c r="G1340" s="154"/>
      <c r="H1340" s="154"/>
      <c r="I1340" s="154"/>
    </row>
    <row r="1341" spans="2:9" x14ac:dyDescent="0.25">
      <c r="B1341" s="154"/>
      <c r="C1341" s="169"/>
      <c r="D1341" s="169"/>
      <c r="E1341" s="169"/>
      <c r="F1341" s="154"/>
      <c r="G1341" s="154"/>
      <c r="H1341" s="154"/>
      <c r="I1341" s="154"/>
    </row>
    <row r="1342" spans="2:9" x14ac:dyDescent="0.25">
      <c r="B1342" s="154"/>
      <c r="C1342" s="169"/>
      <c r="D1342" s="169"/>
      <c r="E1342" s="169"/>
      <c r="F1342" s="154"/>
      <c r="G1342" s="154"/>
      <c r="H1342" s="154"/>
      <c r="I1342" s="154"/>
    </row>
    <row r="1343" spans="2:9" x14ac:dyDescent="0.25">
      <c r="B1343" s="154"/>
      <c r="C1343" s="169"/>
      <c r="D1343" s="169"/>
      <c r="E1343" s="169"/>
      <c r="F1343" s="154"/>
      <c r="G1343" s="154"/>
      <c r="H1343" s="154"/>
      <c r="I1343" s="154"/>
    </row>
    <row r="1344" spans="2:9" x14ac:dyDescent="0.25">
      <c r="B1344" s="154"/>
      <c r="C1344" s="169"/>
      <c r="D1344" s="169"/>
      <c r="E1344" s="169"/>
      <c r="F1344" s="154"/>
      <c r="G1344" s="154"/>
      <c r="H1344" s="154"/>
      <c r="I1344" s="154"/>
    </row>
    <row r="1345" spans="2:9" x14ac:dyDescent="0.25">
      <c r="B1345" s="154"/>
      <c r="C1345" s="169"/>
      <c r="D1345" s="169"/>
      <c r="E1345" s="169"/>
      <c r="F1345" s="154"/>
      <c r="G1345" s="154"/>
      <c r="H1345" s="154"/>
      <c r="I1345" s="154"/>
    </row>
    <row r="1346" spans="2:9" x14ac:dyDescent="0.25">
      <c r="B1346" s="154"/>
      <c r="C1346" s="169"/>
      <c r="D1346" s="169"/>
      <c r="E1346" s="169"/>
      <c r="F1346" s="154"/>
      <c r="G1346" s="154"/>
      <c r="H1346" s="154"/>
      <c r="I1346" s="154"/>
    </row>
    <row r="1347" spans="2:9" x14ac:dyDescent="0.25">
      <c r="B1347" s="154"/>
      <c r="C1347" s="169"/>
      <c r="D1347" s="169"/>
      <c r="E1347" s="169"/>
      <c r="F1347" s="154"/>
      <c r="G1347" s="154"/>
      <c r="H1347" s="154"/>
      <c r="I1347" s="154"/>
    </row>
    <row r="1348" spans="2:9" x14ac:dyDescent="0.25">
      <c r="B1348" s="154"/>
      <c r="C1348" s="169"/>
      <c r="D1348" s="169"/>
      <c r="E1348" s="169"/>
      <c r="F1348" s="154"/>
      <c r="G1348" s="154"/>
      <c r="H1348" s="154"/>
      <c r="I1348" s="154"/>
    </row>
    <row r="1349" spans="2:9" x14ac:dyDescent="0.25">
      <c r="B1349" s="154"/>
      <c r="C1349" s="169"/>
      <c r="D1349" s="169"/>
      <c r="E1349" s="169"/>
      <c r="F1349" s="154"/>
      <c r="G1349" s="154"/>
      <c r="H1349" s="154"/>
      <c r="I1349" s="154"/>
    </row>
    <row r="1350" spans="2:9" x14ac:dyDescent="0.25">
      <c r="B1350" s="154"/>
      <c r="C1350" s="169"/>
      <c r="D1350" s="169"/>
      <c r="E1350" s="169"/>
      <c r="F1350" s="154"/>
      <c r="G1350" s="154"/>
      <c r="H1350" s="154"/>
      <c r="I1350" s="154"/>
    </row>
    <row r="1351" spans="2:9" x14ac:dyDescent="0.25">
      <c r="B1351" s="154"/>
      <c r="C1351" s="169"/>
      <c r="D1351" s="169"/>
      <c r="E1351" s="169"/>
      <c r="F1351" s="154"/>
      <c r="G1351" s="154"/>
      <c r="H1351" s="154"/>
      <c r="I1351" s="154"/>
    </row>
    <row r="1352" spans="2:9" x14ac:dyDescent="0.25">
      <c r="B1352" s="154"/>
      <c r="C1352" s="169"/>
      <c r="D1352" s="169"/>
      <c r="E1352" s="169"/>
      <c r="F1352" s="154"/>
      <c r="G1352" s="154"/>
      <c r="H1352" s="154"/>
      <c r="I1352" s="154"/>
    </row>
    <row r="1353" spans="2:9" x14ac:dyDescent="0.25">
      <c r="B1353" s="154"/>
      <c r="C1353" s="169"/>
      <c r="D1353" s="169"/>
      <c r="E1353" s="169"/>
      <c r="F1353" s="154"/>
      <c r="G1353" s="154"/>
      <c r="H1353" s="154"/>
      <c r="I1353" s="154"/>
    </row>
    <row r="1354" spans="2:9" x14ac:dyDescent="0.25">
      <c r="B1354" s="154"/>
      <c r="C1354" s="169"/>
      <c r="D1354" s="169"/>
      <c r="E1354" s="169"/>
      <c r="F1354" s="154"/>
      <c r="G1354" s="154"/>
      <c r="H1354" s="154"/>
      <c r="I1354" s="154"/>
    </row>
    <row r="1355" spans="2:9" x14ac:dyDescent="0.25">
      <c r="B1355" s="154"/>
      <c r="C1355" s="169"/>
      <c r="D1355" s="169"/>
      <c r="E1355" s="169"/>
      <c r="F1355" s="154"/>
      <c r="G1355" s="154"/>
      <c r="H1355" s="154"/>
      <c r="I1355" s="154"/>
    </row>
    <row r="1356" spans="2:9" x14ac:dyDescent="0.25">
      <c r="B1356" s="154"/>
      <c r="C1356" s="169"/>
      <c r="D1356" s="169"/>
      <c r="E1356" s="169"/>
      <c r="F1356" s="154"/>
      <c r="G1356" s="154"/>
      <c r="H1356" s="154"/>
      <c r="I1356" s="154"/>
    </row>
    <row r="1357" spans="2:9" x14ac:dyDescent="0.25">
      <c r="B1357" s="154"/>
      <c r="C1357" s="169"/>
      <c r="D1357" s="169"/>
      <c r="E1357" s="169"/>
      <c r="F1357" s="154"/>
      <c r="G1357" s="154"/>
      <c r="H1357" s="154"/>
      <c r="I1357" s="154"/>
    </row>
    <row r="1358" spans="2:9" x14ac:dyDescent="0.25">
      <c r="B1358" s="154"/>
      <c r="C1358" s="169"/>
      <c r="D1358" s="169"/>
      <c r="E1358" s="169"/>
      <c r="F1358" s="154"/>
      <c r="G1358" s="154"/>
      <c r="H1358" s="154"/>
      <c r="I1358" s="154"/>
    </row>
    <row r="1359" spans="2:9" x14ac:dyDescent="0.25">
      <c r="B1359" s="154"/>
      <c r="C1359" s="169"/>
      <c r="D1359" s="169"/>
      <c r="E1359" s="169"/>
      <c r="F1359" s="154"/>
      <c r="G1359" s="154"/>
      <c r="H1359" s="154"/>
      <c r="I1359" s="154"/>
    </row>
    <row r="1360" spans="2:9" x14ac:dyDescent="0.25">
      <c r="B1360" s="154"/>
      <c r="C1360" s="169"/>
      <c r="D1360" s="169"/>
      <c r="E1360" s="169"/>
      <c r="F1360" s="154"/>
      <c r="G1360" s="154"/>
      <c r="H1360" s="154"/>
      <c r="I1360" s="154"/>
    </row>
    <row r="1361" spans="2:9" x14ac:dyDescent="0.25">
      <c r="B1361" s="154"/>
      <c r="C1361" s="169"/>
      <c r="D1361" s="169"/>
      <c r="E1361" s="169"/>
      <c r="F1361" s="154"/>
      <c r="G1361" s="154"/>
      <c r="H1361" s="154"/>
      <c r="I1361" s="154"/>
    </row>
    <row r="1362" spans="2:9" x14ac:dyDescent="0.25">
      <c r="B1362" s="154"/>
      <c r="C1362" s="169"/>
      <c r="D1362" s="169"/>
      <c r="E1362" s="169"/>
      <c r="F1362" s="154"/>
      <c r="G1362" s="154"/>
      <c r="H1362" s="154"/>
      <c r="I1362" s="154"/>
    </row>
    <row r="1363" spans="2:9" x14ac:dyDescent="0.25">
      <c r="B1363" s="154"/>
      <c r="C1363" s="169"/>
      <c r="D1363" s="169"/>
      <c r="E1363" s="169"/>
      <c r="F1363" s="154"/>
      <c r="G1363" s="154"/>
      <c r="H1363" s="154"/>
      <c r="I1363" s="154"/>
    </row>
    <row r="1364" spans="2:9" x14ac:dyDescent="0.25">
      <c r="B1364" s="154"/>
      <c r="C1364" s="169"/>
      <c r="D1364" s="169"/>
      <c r="E1364" s="169"/>
      <c r="F1364" s="154"/>
      <c r="G1364" s="154"/>
      <c r="H1364" s="154"/>
      <c r="I1364" s="154"/>
    </row>
    <row r="1365" spans="2:9" x14ac:dyDescent="0.25">
      <c r="B1365" s="154"/>
      <c r="C1365" s="169"/>
      <c r="D1365" s="169"/>
      <c r="E1365" s="169"/>
      <c r="F1365" s="154"/>
      <c r="G1365" s="154"/>
      <c r="H1365" s="154"/>
      <c r="I1365" s="154"/>
    </row>
    <row r="1366" spans="2:9" x14ac:dyDescent="0.25">
      <c r="B1366" s="154"/>
      <c r="C1366" s="169"/>
      <c r="D1366" s="169"/>
      <c r="E1366" s="169"/>
      <c r="F1366" s="154"/>
      <c r="G1366" s="154"/>
      <c r="H1366" s="154"/>
      <c r="I1366" s="154"/>
    </row>
    <row r="1367" spans="2:9" x14ac:dyDescent="0.25">
      <c r="B1367" s="154"/>
      <c r="C1367" s="169"/>
      <c r="D1367" s="169"/>
      <c r="E1367" s="169"/>
      <c r="F1367" s="154"/>
      <c r="G1367" s="154"/>
      <c r="H1367" s="154"/>
      <c r="I1367" s="154"/>
    </row>
    <row r="1368" spans="2:9" x14ac:dyDescent="0.25">
      <c r="B1368" s="154"/>
      <c r="C1368" s="169"/>
      <c r="D1368" s="169"/>
      <c r="E1368" s="169"/>
      <c r="F1368" s="154"/>
      <c r="G1368" s="154"/>
      <c r="H1368" s="154"/>
      <c r="I1368" s="154"/>
    </row>
    <row r="1369" spans="2:9" x14ac:dyDescent="0.25">
      <c r="B1369" s="154"/>
      <c r="C1369" s="169"/>
      <c r="D1369" s="169"/>
      <c r="E1369" s="169"/>
      <c r="F1369" s="154"/>
      <c r="G1369" s="154"/>
      <c r="H1369" s="154"/>
      <c r="I1369" s="154"/>
    </row>
    <row r="1370" spans="2:9" x14ac:dyDescent="0.25">
      <c r="B1370" s="154"/>
      <c r="C1370" s="169"/>
      <c r="D1370" s="169"/>
      <c r="E1370" s="169"/>
      <c r="F1370" s="154"/>
      <c r="G1370" s="154"/>
      <c r="H1370" s="154"/>
      <c r="I1370" s="154"/>
    </row>
    <row r="1371" spans="2:9" x14ac:dyDescent="0.25">
      <c r="B1371" s="154"/>
      <c r="C1371" s="169"/>
      <c r="D1371" s="169"/>
      <c r="E1371" s="169"/>
      <c r="F1371" s="154"/>
      <c r="G1371" s="154"/>
      <c r="H1371" s="154"/>
      <c r="I1371" s="154"/>
    </row>
    <row r="1372" spans="2:9" x14ac:dyDescent="0.25">
      <c r="B1372" s="154"/>
      <c r="C1372" s="169"/>
      <c r="D1372" s="169"/>
      <c r="E1372" s="169"/>
      <c r="F1372" s="154"/>
      <c r="G1372" s="154"/>
      <c r="H1372" s="154"/>
      <c r="I1372" s="154"/>
    </row>
    <row r="1373" spans="2:9" x14ac:dyDescent="0.25">
      <c r="B1373" s="154"/>
      <c r="C1373" s="169"/>
      <c r="D1373" s="169"/>
      <c r="E1373" s="169"/>
      <c r="F1373" s="154"/>
      <c r="G1373" s="154"/>
      <c r="H1373" s="154"/>
      <c r="I1373" s="154"/>
    </row>
    <row r="1374" spans="2:9" x14ac:dyDescent="0.25">
      <c r="B1374" s="154"/>
      <c r="C1374" s="169"/>
      <c r="D1374" s="169"/>
      <c r="E1374" s="169"/>
      <c r="F1374" s="154"/>
      <c r="G1374" s="154"/>
      <c r="H1374" s="154"/>
      <c r="I1374" s="154"/>
    </row>
    <row r="1375" spans="2:9" x14ac:dyDescent="0.25">
      <c r="B1375" s="154"/>
      <c r="C1375" s="169"/>
      <c r="D1375" s="169"/>
      <c r="E1375" s="169"/>
      <c r="F1375" s="154"/>
      <c r="G1375" s="154"/>
      <c r="H1375" s="154"/>
      <c r="I1375" s="154"/>
    </row>
    <row r="1376" spans="2:9" x14ac:dyDescent="0.25">
      <c r="B1376" s="154"/>
      <c r="C1376" s="169"/>
      <c r="D1376" s="169"/>
      <c r="E1376" s="169"/>
      <c r="F1376" s="154"/>
      <c r="G1376" s="154"/>
      <c r="H1376" s="154"/>
      <c r="I1376" s="154"/>
    </row>
    <row r="1377" spans="2:9" x14ac:dyDescent="0.25">
      <c r="B1377" s="154"/>
      <c r="C1377" s="169"/>
      <c r="D1377" s="169"/>
      <c r="E1377" s="169"/>
      <c r="F1377" s="154"/>
      <c r="G1377" s="154"/>
      <c r="H1377" s="154"/>
      <c r="I1377" s="154"/>
    </row>
    <row r="1378" spans="2:9" x14ac:dyDescent="0.25">
      <c r="B1378" s="154"/>
      <c r="C1378" s="169"/>
      <c r="D1378" s="169"/>
      <c r="E1378" s="169"/>
      <c r="F1378" s="154"/>
      <c r="G1378" s="154"/>
      <c r="H1378" s="154"/>
      <c r="I1378" s="154"/>
    </row>
    <row r="1379" spans="2:9" x14ac:dyDescent="0.25">
      <c r="B1379" s="154"/>
      <c r="C1379" s="169"/>
      <c r="D1379" s="169"/>
      <c r="E1379" s="169"/>
      <c r="F1379" s="154"/>
      <c r="G1379" s="154"/>
      <c r="H1379" s="154"/>
      <c r="I1379" s="154"/>
    </row>
    <row r="1380" spans="2:9" x14ac:dyDescent="0.25">
      <c r="B1380" s="154"/>
      <c r="C1380" s="169"/>
      <c r="D1380" s="169"/>
      <c r="E1380" s="169"/>
      <c r="F1380" s="154"/>
      <c r="G1380" s="154"/>
      <c r="H1380" s="154"/>
      <c r="I1380" s="154"/>
    </row>
    <row r="1381" spans="2:9" x14ac:dyDescent="0.25">
      <c r="B1381" s="154"/>
      <c r="C1381" s="169"/>
      <c r="D1381" s="169"/>
      <c r="E1381" s="169"/>
      <c r="F1381" s="154"/>
      <c r="G1381" s="154"/>
      <c r="H1381" s="154"/>
      <c r="I1381" s="154"/>
    </row>
    <row r="1382" spans="2:9" x14ac:dyDescent="0.25">
      <c r="B1382" s="154"/>
      <c r="C1382" s="169"/>
      <c r="D1382" s="169"/>
      <c r="E1382" s="169"/>
      <c r="F1382" s="154"/>
      <c r="G1382" s="154"/>
      <c r="H1382" s="154"/>
      <c r="I1382" s="154"/>
    </row>
    <row r="1383" spans="2:9" x14ac:dyDescent="0.25">
      <c r="B1383" s="154"/>
      <c r="C1383" s="169"/>
      <c r="D1383" s="169"/>
      <c r="E1383" s="169"/>
      <c r="F1383" s="154"/>
      <c r="G1383" s="154"/>
      <c r="H1383" s="154"/>
      <c r="I1383" s="154"/>
    </row>
    <row r="1384" spans="2:9" x14ac:dyDescent="0.25">
      <c r="B1384" s="154"/>
      <c r="C1384" s="169"/>
      <c r="D1384" s="169"/>
      <c r="E1384" s="169"/>
      <c r="F1384" s="154"/>
      <c r="G1384" s="154"/>
      <c r="H1384" s="154"/>
      <c r="I1384" s="154"/>
    </row>
    <row r="1385" spans="2:9" x14ac:dyDescent="0.25">
      <c r="B1385" s="154"/>
      <c r="C1385" s="169"/>
      <c r="D1385" s="169"/>
      <c r="E1385" s="169"/>
      <c r="F1385" s="154"/>
      <c r="G1385" s="154"/>
      <c r="H1385" s="154"/>
      <c r="I1385" s="154"/>
    </row>
    <row r="1386" spans="2:9" x14ac:dyDescent="0.25">
      <c r="B1386" s="154"/>
      <c r="C1386" s="169"/>
      <c r="D1386" s="169"/>
      <c r="E1386" s="169"/>
      <c r="F1386" s="154"/>
      <c r="G1386" s="154"/>
      <c r="H1386" s="154"/>
      <c r="I1386" s="154"/>
    </row>
    <row r="1387" spans="2:9" x14ac:dyDescent="0.25">
      <c r="B1387" s="154"/>
      <c r="C1387" s="169"/>
      <c r="D1387" s="169"/>
      <c r="E1387" s="169"/>
      <c r="F1387" s="154"/>
      <c r="G1387" s="154"/>
      <c r="H1387" s="154"/>
      <c r="I1387" s="154"/>
    </row>
    <row r="1388" spans="2:9" x14ac:dyDescent="0.25">
      <c r="B1388" s="154"/>
      <c r="C1388" s="169"/>
      <c r="D1388" s="169"/>
      <c r="E1388" s="169"/>
      <c r="F1388" s="154"/>
      <c r="G1388" s="154"/>
      <c r="H1388" s="154"/>
      <c r="I1388" s="154"/>
    </row>
    <row r="1389" spans="2:9" x14ac:dyDescent="0.25">
      <c r="B1389" s="154"/>
      <c r="C1389" s="169"/>
      <c r="D1389" s="169"/>
      <c r="E1389" s="169"/>
      <c r="F1389" s="154"/>
      <c r="G1389" s="154"/>
      <c r="H1389" s="154"/>
      <c r="I1389" s="154"/>
    </row>
    <row r="1390" spans="2:9" x14ac:dyDescent="0.25">
      <c r="B1390" s="154"/>
      <c r="C1390" s="169"/>
      <c r="D1390" s="169"/>
      <c r="E1390" s="169"/>
      <c r="F1390" s="154"/>
      <c r="G1390" s="154"/>
      <c r="H1390" s="154"/>
      <c r="I1390" s="154"/>
    </row>
    <row r="1391" spans="2:9" x14ac:dyDescent="0.25">
      <c r="B1391" s="154"/>
      <c r="C1391" s="169"/>
      <c r="D1391" s="169"/>
      <c r="E1391" s="169"/>
      <c r="F1391" s="154"/>
      <c r="G1391" s="154"/>
      <c r="H1391" s="154"/>
      <c r="I1391" s="154"/>
    </row>
    <row r="1392" spans="2:9" x14ac:dyDescent="0.25">
      <c r="B1392" s="154"/>
      <c r="C1392" s="169"/>
      <c r="D1392" s="169"/>
      <c r="E1392" s="169"/>
      <c r="F1392" s="154"/>
      <c r="G1392" s="154"/>
      <c r="H1392" s="154"/>
      <c r="I1392" s="154"/>
    </row>
    <row r="1393" spans="2:9" x14ac:dyDescent="0.25">
      <c r="B1393" s="154"/>
      <c r="C1393" s="169"/>
      <c r="D1393" s="169"/>
      <c r="E1393" s="169"/>
      <c r="F1393" s="154"/>
      <c r="G1393" s="154"/>
      <c r="H1393" s="154"/>
      <c r="I1393" s="154"/>
    </row>
    <row r="1394" spans="2:9" x14ac:dyDescent="0.25">
      <c r="B1394" s="154"/>
      <c r="C1394" s="169"/>
      <c r="D1394" s="169"/>
      <c r="E1394" s="169"/>
      <c r="F1394" s="154"/>
      <c r="G1394" s="154"/>
      <c r="H1394" s="154"/>
      <c r="I1394" s="154"/>
    </row>
    <row r="1395" spans="2:9" x14ac:dyDescent="0.25">
      <c r="B1395" s="154"/>
      <c r="C1395" s="169"/>
      <c r="D1395" s="169"/>
      <c r="E1395" s="169"/>
      <c r="F1395" s="154"/>
      <c r="G1395" s="154"/>
      <c r="H1395" s="154"/>
      <c r="I1395" s="154"/>
    </row>
    <row r="1396" spans="2:9" x14ac:dyDescent="0.25">
      <c r="B1396" s="154"/>
      <c r="C1396" s="169"/>
      <c r="D1396" s="169"/>
      <c r="E1396" s="169"/>
      <c r="F1396" s="154"/>
      <c r="G1396" s="154"/>
      <c r="H1396" s="154"/>
      <c r="I1396" s="154"/>
    </row>
    <row r="1397" spans="2:9" x14ac:dyDescent="0.25">
      <c r="B1397" s="154"/>
      <c r="C1397" s="169"/>
      <c r="D1397" s="169"/>
      <c r="E1397" s="169"/>
      <c r="F1397" s="154"/>
      <c r="G1397" s="154"/>
      <c r="H1397" s="154"/>
      <c r="I1397" s="154"/>
    </row>
    <row r="1398" spans="2:9" x14ac:dyDescent="0.25">
      <c r="B1398" s="154"/>
      <c r="C1398" s="169"/>
      <c r="D1398" s="169"/>
      <c r="E1398" s="169"/>
      <c r="F1398" s="154"/>
      <c r="G1398" s="154"/>
      <c r="H1398" s="154"/>
      <c r="I1398" s="154"/>
    </row>
    <row r="1399" spans="2:9" x14ac:dyDescent="0.25">
      <c r="B1399" s="154"/>
      <c r="C1399" s="169"/>
      <c r="D1399" s="169"/>
      <c r="E1399" s="169"/>
      <c r="F1399" s="154"/>
      <c r="G1399" s="154"/>
      <c r="H1399" s="154"/>
      <c r="I1399" s="154"/>
    </row>
    <row r="1400" spans="2:9" x14ac:dyDescent="0.25">
      <c r="B1400" s="154"/>
      <c r="C1400" s="169"/>
      <c r="D1400" s="169"/>
      <c r="E1400" s="169"/>
      <c r="F1400" s="154"/>
      <c r="G1400" s="154"/>
      <c r="H1400" s="154"/>
      <c r="I1400" s="154"/>
    </row>
    <row r="1401" spans="2:9" x14ac:dyDescent="0.25">
      <c r="B1401" s="154"/>
      <c r="C1401" s="169"/>
      <c r="D1401" s="169"/>
      <c r="E1401" s="169"/>
      <c r="F1401" s="154"/>
      <c r="G1401" s="154"/>
      <c r="H1401" s="154"/>
      <c r="I1401" s="154"/>
    </row>
    <row r="1402" spans="2:9" x14ac:dyDescent="0.25">
      <c r="B1402" s="154"/>
      <c r="C1402" s="169"/>
      <c r="D1402" s="169"/>
      <c r="E1402" s="169"/>
      <c r="F1402" s="154"/>
      <c r="G1402" s="154"/>
      <c r="H1402" s="154"/>
      <c r="I1402" s="154"/>
    </row>
    <row r="1403" spans="2:9" x14ac:dyDescent="0.25">
      <c r="B1403" s="154"/>
      <c r="C1403" s="169"/>
      <c r="D1403" s="169"/>
      <c r="E1403" s="169"/>
      <c r="F1403" s="154"/>
      <c r="G1403" s="154"/>
      <c r="H1403" s="154"/>
      <c r="I1403" s="154"/>
    </row>
    <row r="1404" spans="2:9" x14ac:dyDescent="0.25">
      <c r="B1404" s="154"/>
      <c r="C1404" s="169"/>
      <c r="D1404" s="169"/>
      <c r="E1404" s="169"/>
      <c r="F1404" s="154"/>
      <c r="G1404" s="154"/>
      <c r="H1404" s="154"/>
      <c r="I1404" s="154"/>
    </row>
    <row r="1405" spans="2:9" x14ac:dyDescent="0.25">
      <c r="B1405" s="154"/>
      <c r="C1405" s="169"/>
      <c r="D1405" s="169"/>
      <c r="E1405" s="169"/>
      <c r="F1405" s="154"/>
      <c r="G1405" s="154"/>
      <c r="H1405" s="154"/>
      <c r="I1405" s="154"/>
    </row>
    <row r="1406" spans="2:9" x14ac:dyDescent="0.25">
      <c r="B1406" s="154"/>
      <c r="C1406" s="169"/>
      <c r="D1406" s="169"/>
      <c r="E1406" s="169"/>
      <c r="F1406" s="154"/>
      <c r="G1406" s="154"/>
      <c r="H1406" s="154"/>
      <c r="I1406" s="154"/>
    </row>
    <row r="1407" spans="2:9" x14ac:dyDescent="0.25">
      <c r="B1407" s="154"/>
      <c r="C1407" s="169"/>
      <c r="D1407" s="169"/>
      <c r="E1407" s="169"/>
      <c r="F1407" s="154"/>
      <c r="G1407" s="154"/>
      <c r="H1407" s="154"/>
      <c r="I1407" s="154"/>
    </row>
    <row r="1408" spans="2:9" x14ac:dyDescent="0.25">
      <c r="B1408" s="154"/>
      <c r="C1408" s="169"/>
      <c r="D1408" s="169"/>
      <c r="E1408" s="169"/>
      <c r="F1408" s="154"/>
      <c r="G1408" s="154"/>
      <c r="H1408" s="154"/>
      <c r="I1408" s="154"/>
    </row>
    <row r="1409" spans="2:9" x14ac:dyDescent="0.25">
      <c r="B1409" s="154"/>
      <c r="C1409" s="169"/>
      <c r="D1409" s="169"/>
      <c r="E1409" s="169"/>
      <c r="F1409" s="154"/>
      <c r="G1409" s="154"/>
      <c r="H1409" s="154"/>
      <c r="I1409" s="154"/>
    </row>
    <row r="1410" spans="2:9" x14ac:dyDescent="0.25">
      <c r="B1410" s="154"/>
      <c r="C1410" s="169"/>
      <c r="D1410" s="169"/>
      <c r="E1410" s="169"/>
      <c r="F1410" s="154"/>
      <c r="G1410" s="154"/>
      <c r="H1410" s="154"/>
      <c r="I1410" s="154"/>
    </row>
    <row r="1411" spans="2:9" x14ac:dyDescent="0.25">
      <c r="B1411" s="154"/>
      <c r="C1411" s="169"/>
      <c r="D1411" s="169"/>
      <c r="E1411" s="169"/>
      <c r="F1411" s="154"/>
      <c r="G1411" s="154"/>
      <c r="H1411" s="154"/>
      <c r="I1411" s="154"/>
    </row>
    <row r="1412" spans="2:9" x14ac:dyDescent="0.25">
      <c r="B1412" s="154"/>
      <c r="C1412" s="169"/>
      <c r="D1412" s="169"/>
      <c r="E1412" s="169"/>
      <c r="F1412" s="154"/>
      <c r="G1412" s="154"/>
      <c r="H1412" s="154"/>
      <c r="I1412" s="154"/>
    </row>
    <row r="1413" spans="2:9" x14ac:dyDescent="0.25">
      <c r="B1413" s="154"/>
      <c r="C1413" s="169"/>
      <c r="D1413" s="169"/>
      <c r="E1413" s="169"/>
      <c r="F1413" s="154"/>
      <c r="G1413" s="154"/>
      <c r="H1413" s="154"/>
      <c r="I1413" s="154"/>
    </row>
    <row r="1414" spans="2:9" x14ac:dyDescent="0.25">
      <c r="B1414" s="154"/>
      <c r="C1414" s="169"/>
      <c r="D1414" s="169"/>
      <c r="E1414" s="169"/>
      <c r="F1414" s="154"/>
      <c r="G1414" s="154"/>
      <c r="H1414" s="154"/>
      <c r="I1414" s="154"/>
    </row>
    <row r="1415" spans="2:9" x14ac:dyDescent="0.25">
      <c r="B1415" s="154"/>
      <c r="C1415" s="169"/>
      <c r="D1415" s="169"/>
      <c r="E1415" s="169"/>
      <c r="F1415" s="154"/>
      <c r="G1415" s="154"/>
      <c r="H1415" s="154"/>
      <c r="I1415" s="154"/>
    </row>
    <row r="1416" spans="2:9" x14ac:dyDescent="0.25">
      <c r="B1416" s="154"/>
      <c r="C1416" s="169"/>
      <c r="D1416" s="169"/>
      <c r="E1416" s="169"/>
      <c r="F1416" s="154"/>
      <c r="G1416" s="154"/>
      <c r="H1416" s="154"/>
      <c r="I1416" s="154"/>
    </row>
    <row r="1417" spans="2:9" x14ac:dyDescent="0.25">
      <c r="B1417" s="154"/>
      <c r="C1417" s="169"/>
      <c r="D1417" s="169"/>
      <c r="E1417" s="169"/>
      <c r="F1417" s="154"/>
      <c r="G1417" s="154"/>
      <c r="H1417" s="154"/>
      <c r="I1417" s="154"/>
    </row>
    <row r="1418" spans="2:9" x14ac:dyDescent="0.25">
      <c r="B1418" s="154"/>
      <c r="C1418" s="169"/>
      <c r="D1418" s="169"/>
      <c r="E1418" s="169"/>
      <c r="F1418" s="154"/>
      <c r="G1418" s="154"/>
      <c r="H1418" s="154"/>
      <c r="I1418" s="154"/>
    </row>
    <row r="1419" spans="2:9" x14ac:dyDescent="0.25">
      <c r="B1419" s="154"/>
      <c r="C1419" s="169"/>
      <c r="D1419" s="169"/>
      <c r="E1419" s="169"/>
      <c r="F1419" s="154"/>
      <c r="G1419" s="154"/>
      <c r="H1419" s="154"/>
      <c r="I1419" s="154"/>
    </row>
    <row r="1420" spans="2:9" x14ac:dyDescent="0.25">
      <c r="B1420" s="154"/>
      <c r="C1420" s="169"/>
      <c r="D1420" s="169"/>
      <c r="E1420" s="169"/>
      <c r="F1420" s="154"/>
      <c r="G1420" s="154"/>
      <c r="H1420" s="154"/>
      <c r="I1420" s="154"/>
    </row>
    <row r="1421" spans="2:9" x14ac:dyDescent="0.25">
      <c r="B1421" s="154"/>
      <c r="C1421" s="169"/>
      <c r="D1421" s="169"/>
      <c r="E1421" s="169"/>
      <c r="F1421" s="154"/>
      <c r="G1421" s="154"/>
      <c r="H1421" s="154"/>
      <c r="I1421" s="154"/>
    </row>
    <row r="1422" spans="2:9" x14ac:dyDescent="0.25">
      <c r="B1422" s="154"/>
      <c r="C1422" s="169"/>
      <c r="D1422" s="169"/>
      <c r="E1422" s="169"/>
      <c r="F1422" s="154"/>
      <c r="G1422" s="154"/>
      <c r="H1422" s="154"/>
      <c r="I1422" s="154"/>
    </row>
    <row r="1423" spans="2:9" x14ac:dyDescent="0.25">
      <c r="B1423" s="154"/>
      <c r="C1423" s="169"/>
      <c r="D1423" s="169"/>
      <c r="E1423" s="169"/>
      <c r="F1423" s="154"/>
      <c r="G1423" s="154"/>
      <c r="H1423" s="154"/>
      <c r="I1423" s="154"/>
    </row>
    <row r="1424" spans="2:9" x14ac:dyDescent="0.25">
      <c r="B1424" s="154"/>
      <c r="C1424" s="169"/>
      <c r="D1424" s="169"/>
      <c r="E1424" s="169"/>
      <c r="F1424" s="154"/>
      <c r="G1424" s="154"/>
      <c r="H1424" s="154"/>
      <c r="I1424" s="154"/>
    </row>
    <row r="1425" spans="2:9" x14ac:dyDescent="0.25">
      <c r="B1425" s="154"/>
      <c r="C1425" s="169"/>
      <c r="D1425" s="169"/>
      <c r="E1425" s="169"/>
      <c r="F1425" s="154"/>
      <c r="G1425" s="154"/>
      <c r="H1425" s="154"/>
      <c r="I1425" s="154"/>
    </row>
    <row r="1426" spans="2:9" x14ac:dyDescent="0.25">
      <c r="B1426" s="154"/>
      <c r="C1426" s="169"/>
      <c r="D1426" s="169"/>
      <c r="E1426" s="169"/>
      <c r="F1426" s="154"/>
      <c r="G1426" s="154"/>
      <c r="H1426" s="154"/>
      <c r="I1426" s="154"/>
    </row>
    <row r="1427" spans="2:9" x14ac:dyDescent="0.25">
      <c r="B1427" s="154"/>
      <c r="C1427" s="169"/>
      <c r="D1427" s="169"/>
      <c r="E1427" s="169"/>
      <c r="F1427" s="154"/>
      <c r="G1427" s="154"/>
      <c r="H1427" s="154"/>
      <c r="I1427" s="154"/>
    </row>
    <row r="1428" spans="2:9" x14ac:dyDescent="0.25">
      <c r="B1428" s="154"/>
      <c r="C1428" s="169"/>
      <c r="D1428" s="169"/>
      <c r="E1428" s="169"/>
      <c r="F1428" s="154"/>
      <c r="G1428" s="154"/>
      <c r="H1428" s="154"/>
      <c r="I1428" s="154"/>
    </row>
    <row r="1429" spans="2:9" x14ac:dyDescent="0.25">
      <c r="B1429" s="154"/>
      <c r="C1429" s="169"/>
      <c r="D1429" s="169"/>
      <c r="E1429" s="169"/>
      <c r="F1429" s="154"/>
      <c r="G1429" s="154"/>
      <c r="H1429" s="154"/>
      <c r="I1429" s="154"/>
    </row>
    <row r="1430" spans="2:9" x14ac:dyDescent="0.25">
      <c r="B1430" s="154"/>
      <c r="C1430" s="169"/>
      <c r="D1430" s="169"/>
      <c r="E1430" s="169"/>
      <c r="F1430" s="154"/>
      <c r="G1430" s="154"/>
      <c r="H1430" s="154"/>
      <c r="I1430" s="154"/>
    </row>
    <row r="1431" spans="2:9" x14ac:dyDescent="0.25">
      <c r="B1431" s="154"/>
      <c r="C1431" s="169"/>
      <c r="D1431" s="169"/>
      <c r="E1431" s="169"/>
      <c r="F1431" s="154"/>
      <c r="G1431" s="154"/>
      <c r="H1431" s="154"/>
      <c r="I1431" s="154"/>
    </row>
    <row r="1432" spans="2:9" x14ac:dyDescent="0.25">
      <c r="B1432" s="154"/>
      <c r="C1432" s="169"/>
      <c r="D1432" s="169"/>
      <c r="E1432" s="169"/>
      <c r="F1432" s="154"/>
      <c r="G1432" s="154"/>
      <c r="H1432" s="154"/>
      <c r="I1432" s="154"/>
    </row>
    <row r="1433" spans="2:9" x14ac:dyDescent="0.25">
      <c r="B1433" s="154"/>
      <c r="C1433" s="169"/>
      <c r="D1433" s="169"/>
      <c r="E1433" s="169"/>
      <c r="F1433" s="154"/>
      <c r="G1433" s="154"/>
      <c r="H1433" s="154"/>
      <c r="I1433" s="154"/>
    </row>
    <row r="1434" spans="2:9" x14ac:dyDescent="0.25">
      <c r="B1434" s="154"/>
      <c r="C1434" s="169"/>
      <c r="D1434" s="169"/>
      <c r="E1434" s="169"/>
      <c r="F1434" s="154"/>
      <c r="G1434" s="154"/>
      <c r="H1434" s="154"/>
      <c r="I1434" s="154"/>
    </row>
    <row r="1435" spans="2:9" x14ac:dyDescent="0.25">
      <c r="B1435" s="154"/>
      <c r="C1435" s="169"/>
      <c r="D1435" s="169"/>
      <c r="E1435" s="169"/>
      <c r="F1435" s="154"/>
      <c r="G1435" s="154"/>
      <c r="H1435" s="154"/>
      <c r="I1435" s="154"/>
    </row>
    <row r="1436" spans="2:9" x14ac:dyDescent="0.25">
      <c r="B1436" s="154"/>
      <c r="C1436" s="169"/>
      <c r="D1436" s="169"/>
      <c r="E1436" s="169"/>
      <c r="F1436" s="154"/>
      <c r="G1436" s="154"/>
      <c r="H1436" s="154"/>
      <c r="I1436" s="154"/>
    </row>
    <row r="1437" spans="2:9" x14ac:dyDescent="0.25">
      <c r="B1437" s="154"/>
      <c r="C1437" s="169"/>
      <c r="D1437" s="169"/>
      <c r="E1437" s="169"/>
      <c r="F1437" s="154"/>
      <c r="G1437" s="154"/>
      <c r="H1437" s="154"/>
      <c r="I1437" s="154"/>
    </row>
    <row r="1438" spans="2:9" x14ac:dyDescent="0.25">
      <c r="B1438" s="154"/>
      <c r="C1438" s="169"/>
      <c r="D1438" s="169"/>
      <c r="E1438" s="169"/>
      <c r="F1438" s="154"/>
      <c r="G1438" s="154"/>
      <c r="H1438" s="154"/>
      <c r="I1438" s="154"/>
    </row>
    <row r="1439" spans="2:9" x14ac:dyDescent="0.25">
      <c r="B1439" s="154"/>
      <c r="C1439" s="169"/>
      <c r="D1439" s="169"/>
      <c r="E1439" s="169"/>
      <c r="F1439" s="154"/>
      <c r="G1439" s="154"/>
      <c r="H1439" s="154"/>
      <c r="I1439" s="154"/>
    </row>
    <row r="1440" spans="2:9" x14ac:dyDescent="0.25">
      <c r="B1440" s="154"/>
      <c r="C1440" s="169"/>
      <c r="D1440" s="169"/>
      <c r="E1440" s="169"/>
      <c r="F1440" s="154"/>
      <c r="G1440" s="154"/>
      <c r="H1440" s="154"/>
      <c r="I1440" s="154"/>
    </row>
    <row r="1441" spans="2:9" x14ac:dyDescent="0.25">
      <c r="B1441" s="154"/>
      <c r="C1441" s="169"/>
      <c r="D1441" s="169"/>
      <c r="E1441" s="169"/>
      <c r="F1441" s="154"/>
      <c r="G1441" s="154"/>
      <c r="H1441" s="154"/>
      <c r="I1441" s="154"/>
    </row>
    <row r="1442" spans="2:9" x14ac:dyDescent="0.25">
      <c r="B1442" s="154"/>
      <c r="C1442" s="169"/>
      <c r="D1442" s="169"/>
      <c r="E1442" s="169"/>
      <c r="F1442" s="154"/>
      <c r="G1442" s="154"/>
      <c r="H1442" s="154"/>
      <c r="I1442" s="154"/>
    </row>
    <row r="1443" spans="2:9" x14ac:dyDescent="0.25">
      <c r="B1443" s="154"/>
      <c r="C1443" s="169"/>
      <c r="D1443" s="169"/>
      <c r="E1443" s="169"/>
      <c r="F1443" s="154"/>
      <c r="G1443" s="154"/>
      <c r="H1443" s="154"/>
      <c r="I1443" s="154"/>
    </row>
    <row r="1444" spans="2:9" x14ac:dyDescent="0.25">
      <c r="B1444" s="154"/>
      <c r="C1444" s="169"/>
      <c r="D1444" s="169"/>
      <c r="E1444" s="169"/>
      <c r="F1444" s="154"/>
      <c r="G1444" s="154"/>
      <c r="H1444" s="154"/>
      <c r="I1444" s="154"/>
    </row>
    <row r="1445" spans="2:9" x14ac:dyDescent="0.25">
      <c r="B1445" s="154"/>
      <c r="C1445" s="169"/>
      <c r="D1445" s="169"/>
      <c r="E1445" s="169"/>
      <c r="F1445" s="154"/>
      <c r="G1445" s="154"/>
      <c r="H1445" s="154"/>
      <c r="I1445" s="154"/>
    </row>
    <row r="1446" spans="2:9" x14ac:dyDescent="0.25">
      <c r="B1446" s="154"/>
      <c r="C1446" s="169"/>
      <c r="D1446" s="169"/>
      <c r="E1446" s="169"/>
      <c r="F1446" s="154"/>
      <c r="G1446" s="154"/>
      <c r="H1446" s="154"/>
      <c r="I1446" s="154"/>
    </row>
    <row r="1447" spans="2:9" x14ac:dyDescent="0.25">
      <c r="B1447" s="154"/>
      <c r="C1447" s="169"/>
      <c r="D1447" s="169"/>
      <c r="E1447" s="169"/>
      <c r="F1447" s="154"/>
      <c r="G1447" s="154"/>
      <c r="H1447" s="154"/>
      <c r="I1447" s="154"/>
    </row>
    <row r="1448" spans="2:9" x14ac:dyDescent="0.25">
      <c r="B1448" s="154"/>
      <c r="C1448" s="169"/>
      <c r="D1448" s="169"/>
      <c r="E1448" s="169"/>
      <c r="F1448" s="154"/>
      <c r="G1448" s="154"/>
      <c r="H1448" s="154"/>
      <c r="I1448" s="154"/>
    </row>
    <row r="1449" spans="2:9" x14ac:dyDescent="0.25">
      <c r="B1449" s="154"/>
      <c r="C1449" s="169"/>
      <c r="D1449" s="169"/>
      <c r="E1449" s="169"/>
      <c r="F1449" s="154"/>
      <c r="G1449" s="154"/>
      <c r="H1449" s="154"/>
      <c r="I1449" s="154"/>
    </row>
    <row r="1450" spans="2:9" x14ac:dyDescent="0.25">
      <c r="B1450" s="154"/>
      <c r="C1450" s="169"/>
      <c r="D1450" s="169"/>
      <c r="E1450" s="169"/>
      <c r="F1450" s="154"/>
      <c r="G1450" s="154"/>
      <c r="H1450" s="154"/>
      <c r="I1450" s="154"/>
    </row>
    <row r="1451" spans="2:9" x14ac:dyDescent="0.25">
      <c r="B1451" s="154"/>
      <c r="C1451" s="169"/>
      <c r="D1451" s="169"/>
      <c r="E1451" s="169"/>
      <c r="F1451" s="154"/>
      <c r="G1451" s="154"/>
      <c r="H1451" s="154"/>
      <c r="I1451" s="154"/>
    </row>
    <row r="1452" spans="2:9" x14ac:dyDescent="0.25">
      <c r="B1452" s="154"/>
      <c r="C1452" s="169"/>
      <c r="D1452" s="169"/>
      <c r="E1452" s="169"/>
      <c r="F1452" s="154"/>
      <c r="G1452" s="154"/>
      <c r="H1452" s="154"/>
      <c r="I1452" s="154"/>
    </row>
    <row r="1453" spans="2:9" x14ac:dyDescent="0.25">
      <c r="B1453" s="154"/>
      <c r="C1453" s="169"/>
      <c r="D1453" s="169"/>
      <c r="E1453" s="169"/>
      <c r="F1453" s="154"/>
      <c r="G1453" s="154"/>
      <c r="H1453" s="154"/>
      <c r="I1453" s="154"/>
    </row>
    <row r="1454" spans="2:9" x14ac:dyDescent="0.25">
      <c r="B1454" s="154"/>
      <c r="C1454" s="169"/>
      <c r="D1454" s="169"/>
      <c r="E1454" s="169"/>
      <c r="F1454" s="154"/>
      <c r="G1454" s="154"/>
      <c r="H1454" s="154"/>
      <c r="I1454" s="154"/>
    </row>
    <row r="1455" spans="2:9" x14ac:dyDescent="0.25">
      <c r="B1455" s="154"/>
      <c r="C1455" s="169"/>
      <c r="D1455" s="169"/>
      <c r="E1455" s="169"/>
      <c r="F1455" s="154"/>
      <c r="G1455" s="154"/>
      <c r="H1455" s="154"/>
      <c r="I1455" s="154"/>
    </row>
    <row r="1456" spans="2:9" x14ac:dyDescent="0.25">
      <c r="B1456" s="154"/>
      <c r="C1456" s="169"/>
      <c r="D1456" s="169"/>
      <c r="E1456" s="169"/>
      <c r="F1456" s="154"/>
      <c r="G1456" s="154"/>
      <c r="H1456" s="154"/>
      <c r="I1456" s="154"/>
    </row>
    <row r="1457" spans="2:9" x14ac:dyDescent="0.25">
      <c r="B1457" s="154"/>
      <c r="C1457" s="169"/>
      <c r="D1457" s="169"/>
      <c r="E1457" s="169"/>
      <c r="F1457" s="154"/>
      <c r="G1457" s="154"/>
      <c r="H1457" s="154"/>
      <c r="I1457" s="154"/>
    </row>
    <row r="1458" spans="2:9" x14ac:dyDescent="0.25">
      <c r="B1458" s="154"/>
      <c r="C1458" s="169"/>
      <c r="D1458" s="169"/>
      <c r="E1458" s="169"/>
      <c r="F1458" s="154"/>
      <c r="G1458" s="154"/>
      <c r="H1458" s="154"/>
      <c r="I1458" s="154"/>
    </row>
    <row r="1459" spans="2:9" x14ac:dyDescent="0.25">
      <c r="B1459" s="154"/>
      <c r="C1459" s="169"/>
      <c r="D1459" s="169"/>
      <c r="E1459" s="169"/>
      <c r="F1459" s="154"/>
      <c r="G1459" s="154"/>
      <c r="H1459" s="154"/>
      <c r="I1459" s="154"/>
    </row>
    <row r="1460" spans="2:9" x14ac:dyDescent="0.25">
      <c r="B1460" s="154"/>
      <c r="C1460" s="169"/>
      <c r="D1460" s="169"/>
      <c r="E1460" s="169"/>
      <c r="F1460" s="154"/>
      <c r="G1460" s="154"/>
      <c r="H1460" s="154"/>
      <c r="I1460" s="154"/>
    </row>
    <row r="1461" spans="2:9" x14ac:dyDescent="0.25">
      <c r="B1461" s="154"/>
      <c r="C1461" s="169"/>
      <c r="D1461" s="169"/>
      <c r="E1461" s="169"/>
      <c r="F1461" s="154"/>
      <c r="G1461" s="154"/>
      <c r="H1461" s="154"/>
      <c r="I1461" s="154"/>
    </row>
    <row r="1462" spans="2:9" x14ac:dyDescent="0.25">
      <c r="B1462" s="154"/>
      <c r="C1462" s="169"/>
      <c r="D1462" s="169"/>
      <c r="E1462" s="169"/>
      <c r="F1462" s="154"/>
      <c r="G1462" s="154"/>
      <c r="H1462" s="154"/>
      <c r="I1462" s="154"/>
    </row>
    <row r="1463" spans="2:9" x14ac:dyDescent="0.25">
      <c r="B1463" s="154"/>
      <c r="C1463" s="169"/>
      <c r="D1463" s="169"/>
      <c r="E1463" s="169"/>
      <c r="F1463" s="154"/>
      <c r="G1463" s="154"/>
      <c r="H1463" s="154"/>
      <c r="I1463" s="154"/>
    </row>
    <row r="1464" spans="2:9" x14ac:dyDescent="0.25">
      <c r="B1464" s="154"/>
      <c r="C1464" s="169"/>
      <c r="D1464" s="169"/>
      <c r="E1464" s="169"/>
      <c r="F1464" s="154"/>
      <c r="G1464" s="154"/>
      <c r="H1464" s="154"/>
      <c r="I1464" s="154"/>
    </row>
    <row r="1465" spans="2:9" x14ac:dyDescent="0.25">
      <c r="B1465" s="154"/>
      <c r="C1465" s="169"/>
      <c r="D1465" s="169"/>
      <c r="E1465" s="169"/>
      <c r="F1465" s="154"/>
      <c r="G1465" s="154"/>
      <c r="H1465" s="154"/>
      <c r="I1465" s="154"/>
    </row>
    <row r="1466" spans="2:9" x14ac:dyDescent="0.25">
      <c r="B1466" s="154"/>
      <c r="C1466" s="169"/>
      <c r="D1466" s="169"/>
      <c r="E1466" s="169"/>
      <c r="F1466" s="154"/>
      <c r="G1466" s="154"/>
      <c r="H1466" s="154"/>
      <c r="I1466" s="154"/>
    </row>
    <row r="1467" spans="2:9" x14ac:dyDescent="0.25">
      <c r="B1467" s="154"/>
      <c r="C1467" s="169"/>
      <c r="D1467" s="169"/>
      <c r="E1467" s="169"/>
      <c r="F1467" s="154"/>
      <c r="G1467" s="154"/>
      <c r="H1467" s="154"/>
      <c r="I1467" s="154"/>
    </row>
    <row r="1468" spans="2:9" x14ac:dyDescent="0.25">
      <c r="B1468" s="154"/>
      <c r="C1468" s="169"/>
      <c r="D1468" s="169"/>
      <c r="E1468" s="169"/>
      <c r="F1468" s="154"/>
      <c r="G1468" s="154"/>
      <c r="H1468" s="154"/>
      <c r="I1468" s="154"/>
    </row>
    <row r="1469" spans="2:9" x14ac:dyDescent="0.25">
      <c r="B1469" s="154"/>
      <c r="C1469" s="169"/>
      <c r="D1469" s="169"/>
      <c r="E1469" s="169"/>
      <c r="F1469" s="154"/>
      <c r="G1469" s="154"/>
      <c r="H1469" s="154"/>
      <c r="I1469" s="154"/>
    </row>
    <row r="1470" spans="2:9" x14ac:dyDescent="0.25">
      <c r="B1470" s="154"/>
      <c r="C1470" s="169"/>
      <c r="D1470" s="169"/>
      <c r="E1470" s="169"/>
      <c r="F1470" s="154"/>
      <c r="G1470" s="154"/>
      <c r="H1470" s="154"/>
      <c r="I1470" s="154"/>
    </row>
    <row r="1471" spans="2:9" x14ac:dyDescent="0.25">
      <c r="B1471" s="154"/>
      <c r="C1471" s="169"/>
      <c r="D1471" s="169"/>
      <c r="E1471" s="169"/>
      <c r="F1471" s="154"/>
      <c r="G1471" s="154"/>
      <c r="H1471" s="154"/>
      <c r="I1471" s="154"/>
    </row>
    <row r="1472" spans="2:9" x14ac:dyDescent="0.25">
      <c r="B1472" s="154"/>
      <c r="C1472" s="169"/>
      <c r="D1472" s="169"/>
      <c r="E1472" s="169"/>
      <c r="F1472" s="154"/>
      <c r="G1472" s="154"/>
      <c r="H1472" s="154"/>
      <c r="I1472" s="154"/>
    </row>
    <row r="1473" spans="2:9" x14ac:dyDescent="0.25">
      <c r="B1473" s="154"/>
      <c r="C1473" s="169"/>
      <c r="D1473" s="169"/>
      <c r="E1473" s="169"/>
      <c r="F1473" s="154"/>
      <c r="G1473" s="154"/>
      <c r="H1473" s="154"/>
      <c r="I1473" s="154"/>
    </row>
    <row r="1474" spans="2:9" x14ac:dyDescent="0.25">
      <c r="B1474" s="154"/>
      <c r="C1474" s="169"/>
      <c r="D1474" s="169"/>
      <c r="E1474" s="169"/>
      <c r="F1474" s="154"/>
      <c r="G1474" s="154"/>
      <c r="H1474" s="154"/>
      <c r="I1474" s="154"/>
    </row>
    <row r="1475" spans="2:9" x14ac:dyDescent="0.25">
      <c r="B1475" s="154"/>
      <c r="C1475" s="169"/>
      <c r="D1475" s="169"/>
      <c r="E1475" s="169"/>
      <c r="F1475" s="154"/>
      <c r="G1475" s="154"/>
      <c r="H1475" s="154"/>
      <c r="I1475" s="154"/>
    </row>
    <row r="1476" spans="2:9" x14ac:dyDescent="0.25">
      <c r="B1476" s="154"/>
      <c r="C1476" s="169"/>
      <c r="D1476" s="169"/>
      <c r="E1476" s="169"/>
      <c r="F1476" s="154"/>
      <c r="G1476" s="154"/>
      <c r="H1476" s="154"/>
      <c r="I1476" s="154"/>
    </row>
    <row r="1477" spans="2:9" x14ac:dyDescent="0.25">
      <c r="B1477" s="154"/>
      <c r="C1477" s="169"/>
      <c r="D1477" s="169"/>
      <c r="E1477" s="169"/>
      <c r="F1477" s="154"/>
      <c r="G1477" s="154"/>
      <c r="H1477" s="154"/>
      <c r="I1477" s="154"/>
    </row>
    <row r="1478" spans="2:9" x14ac:dyDescent="0.25">
      <c r="B1478" s="154"/>
      <c r="C1478" s="169"/>
      <c r="D1478" s="169"/>
      <c r="E1478" s="169"/>
      <c r="F1478" s="154"/>
      <c r="G1478" s="154"/>
      <c r="H1478" s="154"/>
      <c r="I1478" s="154"/>
    </row>
    <row r="1479" spans="2:9" x14ac:dyDescent="0.25">
      <c r="B1479" s="154"/>
      <c r="C1479" s="169"/>
      <c r="D1479" s="169"/>
      <c r="E1479" s="169"/>
      <c r="F1479" s="154"/>
      <c r="G1479" s="154"/>
      <c r="H1479" s="154"/>
      <c r="I1479" s="154"/>
    </row>
    <row r="1480" spans="2:9" x14ac:dyDescent="0.25">
      <c r="B1480" s="154"/>
      <c r="C1480" s="169"/>
      <c r="D1480" s="169"/>
      <c r="E1480" s="169"/>
      <c r="F1480" s="154"/>
      <c r="G1480" s="154"/>
      <c r="H1480" s="154"/>
      <c r="I1480" s="154"/>
    </row>
    <row r="1481" spans="2:9" x14ac:dyDescent="0.25">
      <c r="B1481" s="154"/>
      <c r="C1481" s="169"/>
      <c r="D1481" s="169"/>
      <c r="E1481" s="169"/>
      <c r="F1481" s="154"/>
      <c r="G1481" s="154"/>
      <c r="H1481" s="154"/>
      <c r="I1481" s="154"/>
    </row>
    <row r="1482" spans="2:9" x14ac:dyDescent="0.25">
      <c r="B1482" s="154"/>
      <c r="C1482" s="169"/>
      <c r="D1482" s="169"/>
      <c r="E1482" s="169"/>
      <c r="F1482" s="154"/>
      <c r="G1482" s="154"/>
      <c r="H1482" s="154"/>
      <c r="I1482" s="154"/>
    </row>
    <row r="1483" spans="2:9" x14ac:dyDescent="0.25">
      <c r="B1483" s="154"/>
      <c r="C1483" s="169"/>
      <c r="D1483" s="169"/>
      <c r="E1483" s="169"/>
      <c r="F1483" s="154"/>
      <c r="G1483" s="154"/>
      <c r="H1483" s="154"/>
      <c r="I1483" s="154"/>
    </row>
    <row r="1484" spans="2:9" x14ac:dyDescent="0.25">
      <c r="B1484" s="154"/>
      <c r="C1484" s="169"/>
      <c r="D1484" s="169"/>
      <c r="E1484" s="169"/>
      <c r="F1484" s="154"/>
      <c r="G1484" s="154"/>
      <c r="H1484" s="154"/>
      <c r="I1484" s="154"/>
    </row>
    <row r="1485" spans="2:9" x14ac:dyDescent="0.25">
      <c r="B1485" s="154"/>
      <c r="C1485" s="169"/>
      <c r="D1485" s="169"/>
      <c r="E1485" s="169"/>
      <c r="F1485" s="154"/>
      <c r="G1485" s="154"/>
      <c r="H1485" s="154"/>
      <c r="I1485" s="154"/>
    </row>
    <row r="1486" spans="2:9" x14ac:dyDescent="0.25">
      <c r="B1486" s="154"/>
      <c r="C1486" s="169"/>
      <c r="D1486" s="169"/>
      <c r="E1486" s="169"/>
      <c r="F1486" s="154"/>
      <c r="G1486" s="154"/>
      <c r="H1486" s="154"/>
      <c r="I1486" s="154"/>
    </row>
    <row r="1487" spans="2:9" x14ac:dyDescent="0.25">
      <c r="B1487" s="154"/>
      <c r="C1487" s="169"/>
      <c r="D1487" s="169"/>
      <c r="E1487" s="169"/>
      <c r="F1487" s="154"/>
      <c r="G1487" s="154"/>
      <c r="H1487" s="154"/>
      <c r="I1487" s="154"/>
    </row>
    <row r="1488" spans="2:9" x14ac:dyDescent="0.25">
      <c r="B1488" s="154"/>
      <c r="C1488" s="169"/>
      <c r="D1488" s="169"/>
      <c r="E1488" s="169"/>
      <c r="F1488" s="154"/>
      <c r="G1488" s="154"/>
      <c r="H1488" s="154"/>
      <c r="I1488" s="154"/>
    </row>
    <row r="1489" spans="2:9" x14ac:dyDescent="0.25">
      <c r="B1489" s="154"/>
      <c r="C1489" s="169"/>
      <c r="D1489" s="169"/>
      <c r="E1489" s="169"/>
      <c r="F1489" s="154"/>
      <c r="G1489" s="154"/>
      <c r="H1489" s="154"/>
      <c r="I1489" s="154"/>
    </row>
    <row r="1490" spans="2:9" x14ac:dyDescent="0.25">
      <c r="B1490" s="154"/>
      <c r="C1490" s="169"/>
      <c r="D1490" s="169"/>
      <c r="E1490" s="169"/>
      <c r="F1490" s="154"/>
      <c r="G1490" s="154"/>
      <c r="H1490" s="154"/>
      <c r="I1490" s="154"/>
    </row>
    <row r="1491" spans="2:9" x14ac:dyDescent="0.25">
      <c r="B1491" s="154"/>
      <c r="C1491" s="169"/>
      <c r="D1491" s="169"/>
      <c r="E1491" s="169"/>
      <c r="F1491" s="154"/>
      <c r="G1491" s="154"/>
      <c r="H1491" s="154"/>
      <c r="I1491" s="154"/>
    </row>
    <row r="1492" spans="2:9" x14ac:dyDescent="0.25">
      <c r="B1492" s="154"/>
      <c r="C1492" s="169"/>
      <c r="D1492" s="169"/>
      <c r="E1492" s="169"/>
      <c r="F1492" s="154"/>
      <c r="G1492" s="154"/>
      <c r="H1492" s="154"/>
      <c r="I1492" s="154"/>
    </row>
    <row r="1493" spans="2:9" x14ac:dyDescent="0.25">
      <c r="B1493" s="154"/>
      <c r="C1493" s="169"/>
      <c r="D1493" s="169"/>
      <c r="E1493" s="169"/>
      <c r="F1493" s="154"/>
      <c r="G1493" s="154"/>
      <c r="H1493" s="154"/>
      <c r="I1493" s="154"/>
    </row>
    <row r="1494" spans="2:9" x14ac:dyDescent="0.25">
      <c r="B1494" s="154"/>
      <c r="C1494" s="169"/>
      <c r="D1494" s="169"/>
      <c r="E1494" s="169"/>
      <c r="F1494" s="154"/>
      <c r="G1494" s="154"/>
      <c r="H1494" s="154"/>
      <c r="I1494" s="154"/>
    </row>
    <row r="1495" spans="2:9" x14ac:dyDescent="0.25">
      <c r="B1495" s="154"/>
      <c r="C1495" s="169"/>
      <c r="D1495" s="169"/>
      <c r="E1495" s="169"/>
      <c r="F1495" s="154"/>
      <c r="G1495" s="154"/>
      <c r="H1495" s="154"/>
      <c r="I1495" s="154"/>
    </row>
    <row r="1496" spans="2:9" x14ac:dyDescent="0.25">
      <c r="B1496" s="154"/>
      <c r="C1496" s="169"/>
      <c r="D1496" s="169"/>
      <c r="E1496" s="169"/>
      <c r="F1496" s="154"/>
      <c r="G1496" s="154"/>
      <c r="H1496" s="154"/>
      <c r="I1496" s="154"/>
    </row>
  </sheetData>
  <mergeCells count="11">
    <mergeCell ref="B6:Q6"/>
    <mergeCell ref="B1:Q1"/>
    <mergeCell ref="B2:Q2"/>
    <mergeCell ref="B3:Q3"/>
    <mergeCell ref="B4:Q4"/>
    <mergeCell ref="B5:Q5"/>
    <mergeCell ref="F8:J8"/>
    <mergeCell ref="L8:N8"/>
    <mergeCell ref="P8:Q8"/>
    <mergeCell ref="B211:R211"/>
    <mergeCell ref="B212:Q212"/>
  </mergeCells>
  <conditionalFormatting sqref="E16:E169">
    <cfRule type="cellIs" dxfId="3" priority="3" operator="greaterThan">
      <formula>0</formula>
    </cfRule>
  </conditionalFormatting>
  <conditionalFormatting sqref="H16:H16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showGridLines="0" workbookViewId="0">
      <selection activeCell="C26" sqref="C26"/>
    </sheetView>
  </sheetViews>
  <sheetFormatPr baseColWidth="10" defaultRowHeight="15" x14ac:dyDescent="0.25"/>
  <cols>
    <col min="2" max="2" width="12" customWidth="1"/>
    <col min="3" max="3" width="51" customWidth="1"/>
    <col min="4" max="4" width="12.85546875" customWidth="1"/>
  </cols>
  <sheetData>
    <row r="1" spans="1:5" x14ac:dyDescent="0.25">
      <c r="D1" t="s">
        <v>889</v>
      </c>
    </row>
    <row r="2" spans="1:5" x14ac:dyDescent="0.25">
      <c r="D2" s="197">
        <f>SUM(D4:D214)</f>
        <v>7437.5098136700008</v>
      </c>
    </row>
    <row r="3" spans="1:5" x14ac:dyDescent="0.25">
      <c r="B3" t="s">
        <v>842</v>
      </c>
      <c r="C3" t="s">
        <v>843</v>
      </c>
      <c r="D3" s="179" t="s">
        <v>844</v>
      </c>
      <c r="E3" t="s">
        <v>845</v>
      </c>
    </row>
    <row r="4" spans="1:5" x14ac:dyDescent="0.25">
      <c r="A4">
        <v>1</v>
      </c>
      <c r="B4">
        <v>1</v>
      </c>
      <c r="C4" t="s">
        <v>116</v>
      </c>
      <c r="D4" s="209">
        <v>8.3239999999999981</v>
      </c>
      <c r="E4" t="s">
        <v>890</v>
      </c>
    </row>
    <row r="5" spans="1:5" x14ac:dyDescent="0.25">
      <c r="A5">
        <v>2</v>
      </c>
      <c r="B5">
        <v>2</v>
      </c>
      <c r="C5" t="s">
        <v>426</v>
      </c>
      <c r="D5" s="209">
        <v>17.495200439999962</v>
      </c>
      <c r="E5" t="s">
        <v>890</v>
      </c>
    </row>
    <row r="6" spans="1:5" x14ac:dyDescent="0.25">
      <c r="A6">
        <v>3</v>
      </c>
      <c r="B6">
        <v>3</v>
      </c>
      <c r="C6" t="s">
        <v>118</v>
      </c>
      <c r="D6" s="209">
        <v>2.7466865799999987</v>
      </c>
      <c r="E6" t="s">
        <v>890</v>
      </c>
    </row>
    <row r="7" spans="1:5" x14ac:dyDescent="0.25">
      <c r="A7">
        <v>4</v>
      </c>
      <c r="B7">
        <v>4</v>
      </c>
      <c r="C7" t="s">
        <v>120</v>
      </c>
      <c r="D7" s="209">
        <v>58.634195009999999</v>
      </c>
      <c r="E7" t="s">
        <v>890</v>
      </c>
    </row>
    <row r="8" spans="1:5" x14ac:dyDescent="0.25">
      <c r="A8">
        <v>5</v>
      </c>
      <c r="B8">
        <v>5</v>
      </c>
      <c r="C8" t="s">
        <v>121</v>
      </c>
      <c r="D8" s="209">
        <v>0</v>
      </c>
      <c r="E8" t="s">
        <v>890</v>
      </c>
    </row>
    <row r="9" spans="1:5" x14ac:dyDescent="0.25">
      <c r="A9">
        <v>6</v>
      </c>
      <c r="B9">
        <v>6</v>
      </c>
      <c r="C9" t="s">
        <v>122</v>
      </c>
      <c r="D9" s="209">
        <v>130.82530521999996</v>
      </c>
      <c r="E9" t="s">
        <v>890</v>
      </c>
    </row>
    <row r="10" spans="1:5" x14ac:dyDescent="0.25">
      <c r="A10">
        <v>7</v>
      </c>
      <c r="B10">
        <v>7</v>
      </c>
      <c r="C10" t="s">
        <v>123</v>
      </c>
      <c r="D10" s="209">
        <v>118.95564883000009</v>
      </c>
      <c r="E10" t="s">
        <v>890</v>
      </c>
    </row>
    <row r="11" spans="1:5" x14ac:dyDescent="0.25">
      <c r="A11">
        <v>9</v>
      </c>
      <c r="B11">
        <v>9</v>
      </c>
      <c r="C11" t="s">
        <v>124</v>
      </c>
      <c r="D11" s="209">
        <v>0</v>
      </c>
      <c r="E11" t="s">
        <v>890</v>
      </c>
    </row>
    <row r="12" spans="1:5" x14ac:dyDescent="0.25">
      <c r="A12">
        <v>10</v>
      </c>
      <c r="B12">
        <v>10</v>
      </c>
      <c r="C12" t="s">
        <v>427</v>
      </c>
      <c r="D12" s="209">
        <v>23.281071919999988</v>
      </c>
      <c r="E12" t="s">
        <v>890</v>
      </c>
    </row>
    <row r="13" spans="1:5" x14ac:dyDescent="0.25">
      <c r="A13">
        <v>11</v>
      </c>
      <c r="B13">
        <v>11</v>
      </c>
      <c r="C13" t="s">
        <v>126</v>
      </c>
      <c r="D13" s="209">
        <v>0</v>
      </c>
      <c r="E13" t="s">
        <v>890</v>
      </c>
    </row>
    <row r="14" spans="1:5" x14ac:dyDescent="0.25">
      <c r="A14">
        <v>12</v>
      </c>
      <c r="B14">
        <v>12</v>
      </c>
      <c r="C14" t="s">
        <v>127</v>
      </c>
      <c r="D14" s="209">
        <v>4.8818383200000142</v>
      </c>
      <c r="E14" t="s">
        <v>890</v>
      </c>
    </row>
    <row r="15" spans="1:5" x14ac:dyDescent="0.25">
      <c r="A15">
        <v>13</v>
      </c>
      <c r="B15">
        <v>13</v>
      </c>
      <c r="C15" t="s">
        <v>128</v>
      </c>
      <c r="D15" s="209">
        <v>6.4640729999999991</v>
      </c>
      <c r="E15" t="s">
        <v>890</v>
      </c>
    </row>
    <row r="16" spans="1:5" x14ac:dyDescent="0.25">
      <c r="A16">
        <v>14</v>
      </c>
      <c r="B16">
        <v>14</v>
      </c>
      <c r="C16" t="s">
        <v>428</v>
      </c>
      <c r="D16" s="209">
        <v>7.000000579182597E-8</v>
      </c>
      <c r="E16" t="s">
        <v>890</v>
      </c>
    </row>
    <row r="17" spans="1:5" x14ac:dyDescent="0.25">
      <c r="A17">
        <v>15</v>
      </c>
      <c r="B17">
        <v>15</v>
      </c>
      <c r="C17" t="s">
        <v>429</v>
      </c>
      <c r="D17" s="209">
        <v>0</v>
      </c>
      <c r="E17" t="s">
        <v>890</v>
      </c>
    </row>
    <row r="18" spans="1:5" x14ac:dyDescent="0.25">
      <c r="A18">
        <v>16</v>
      </c>
      <c r="B18">
        <v>16</v>
      </c>
      <c r="C18" t="s">
        <v>131</v>
      </c>
      <c r="D18" s="209">
        <v>15.602817489999993</v>
      </c>
      <c r="E18" t="s">
        <v>890</v>
      </c>
    </row>
    <row r="19" spans="1:5" x14ac:dyDescent="0.25">
      <c r="A19">
        <v>17</v>
      </c>
      <c r="B19">
        <v>17</v>
      </c>
      <c r="C19" t="s">
        <v>887</v>
      </c>
      <c r="D19" s="209">
        <v>-7.1054273576010019E-15</v>
      </c>
      <c r="E19" t="s">
        <v>890</v>
      </c>
    </row>
    <row r="20" spans="1:5" x14ac:dyDescent="0.25">
      <c r="A20">
        <v>18</v>
      </c>
      <c r="B20">
        <v>18</v>
      </c>
      <c r="C20" t="s">
        <v>133</v>
      </c>
      <c r="D20" s="209">
        <v>0</v>
      </c>
      <c r="E20" t="s">
        <v>890</v>
      </c>
    </row>
    <row r="21" spans="1:5" x14ac:dyDescent="0.25">
      <c r="A21">
        <v>19</v>
      </c>
      <c r="B21">
        <v>19</v>
      </c>
      <c r="C21" t="s">
        <v>430</v>
      </c>
      <c r="D21" s="209">
        <v>0</v>
      </c>
      <c r="E21" t="s">
        <v>890</v>
      </c>
    </row>
    <row r="22" spans="1:5" x14ac:dyDescent="0.25">
      <c r="A22">
        <v>20</v>
      </c>
      <c r="B22">
        <v>20</v>
      </c>
      <c r="C22" t="s">
        <v>431</v>
      </c>
      <c r="D22" s="209">
        <v>3.5527136788005009E-15</v>
      </c>
      <c r="E22" t="s">
        <v>890</v>
      </c>
    </row>
    <row r="23" spans="1:5" x14ac:dyDescent="0.25">
      <c r="A23">
        <v>21</v>
      </c>
      <c r="B23">
        <v>21</v>
      </c>
      <c r="C23" t="s">
        <v>432</v>
      </c>
      <c r="D23" s="209">
        <v>7.1054273576010019E-15</v>
      </c>
      <c r="E23" t="s">
        <v>890</v>
      </c>
    </row>
    <row r="24" spans="1:5" x14ac:dyDescent="0.25">
      <c r="A24">
        <v>22</v>
      </c>
      <c r="B24">
        <v>22</v>
      </c>
      <c r="C24" t="s">
        <v>137</v>
      </c>
      <c r="D24" s="209">
        <v>0</v>
      </c>
      <c r="E24" t="s">
        <v>890</v>
      </c>
    </row>
    <row r="25" spans="1:5" x14ac:dyDescent="0.25">
      <c r="A25">
        <v>23</v>
      </c>
      <c r="B25">
        <v>23</v>
      </c>
      <c r="C25" t="s">
        <v>138</v>
      </c>
      <c r="D25" s="209">
        <v>0</v>
      </c>
      <c r="E25" t="s">
        <v>890</v>
      </c>
    </row>
    <row r="26" spans="1:5" x14ac:dyDescent="0.25">
      <c r="A26">
        <v>24</v>
      </c>
      <c r="B26">
        <v>24</v>
      </c>
      <c r="C26" t="s">
        <v>139</v>
      </c>
      <c r="D26" s="209">
        <v>0</v>
      </c>
      <c r="E26" t="s">
        <v>890</v>
      </c>
    </row>
    <row r="27" spans="1:5" x14ac:dyDescent="0.25">
      <c r="A27">
        <v>25</v>
      </c>
      <c r="B27">
        <v>25</v>
      </c>
      <c r="C27" t="s">
        <v>846</v>
      </c>
      <c r="D27" s="209">
        <v>7.0000576899999771</v>
      </c>
      <c r="E27" t="s">
        <v>890</v>
      </c>
    </row>
    <row r="28" spans="1:5" x14ac:dyDescent="0.25">
      <c r="A28">
        <v>26</v>
      </c>
      <c r="B28">
        <v>26</v>
      </c>
      <c r="C28" t="s">
        <v>847</v>
      </c>
      <c r="D28" s="209">
        <v>24.62418418</v>
      </c>
      <c r="E28" t="s">
        <v>890</v>
      </c>
    </row>
    <row r="29" spans="1:5" x14ac:dyDescent="0.25">
      <c r="A29">
        <v>27</v>
      </c>
      <c r="B29">
        <v>27</v>
      </c>
      <c r="C29" t="s">
        <v>142</v>
      </c>
      <c r="D29" s="209">
        <v>4.9370065199999829</v>
      </c>
      <c r="E29" t="s">
        <v>890</v>
      </c>
    </row>
    <row r="30" spans="1:5" x14ac:dyDescent="0.25">
      <c r="A30">
        <v>28</v>
      </c>
      <c r="B30">
        <v>28</v>
      </c>
      <c r="C30" t="s">
        <v>848</v>
      </c>
      <c r="D30" s="209">
        <v>5.3989711199999419</v>
      </c>
      <c r="E30" t="s">
        <v>890</v>
      </c>
    </row>
    <row r="31" spans="1:5" x14ac:dyDescent="0.25">
      <c r="A31">
        <v>29</v>
      </c>
      <c r="B31">
        <v>29</v>
      </c>
      <c r="C31" t="s">
        <v>433</v>
      </c>
      <c r="D31" s="209">
        <v>7.1054273576010019E-15</v>
      </c>
      <c r="E31" t="s">
        <v>890</v>
      </c>
    </row>
    <row r="32" spans="1:5" x14ac:dyDescent="0.25">
      <c r="A32">
        <v>30</v>
      </c>
      <c r="B32">
        <v>30</v>
      </c>
      <c r="C32" t="s">
        <v>849</v>
      </c>
      <c r="D32" s="209">
        <v>4.195759840000008</v>
      </c>
      <c r="E32" t="s">
        <v>890</v>
      </c>
    </row>
    <row r="33" spans="1:5" x14ac:dyDescent="0.25">
      <c r="A33">
        <v>31</v>
      </c>
      <c r="B33">
        <v>31</v>
      </c>
      <c r="C33" t="s">
        <v>850</v>
      </c>
      <c r="D33" s="209">
        <v>23.246936250000033</v>
      </c>
      <c r="E33" t="s">
        <v>890</v>
      </c>
    </row>
    <row r="34" spans="1:5" x14ac:dyDescent="0.25">
      <c r="A34">
        <v>32</v>
      </c>
      <c r="B34">
        <v>32</v>
      </c>
      <c r="C34" t="s">
        <v>434</v>
      </c>
      <c r="D34" s="209">
        <v>-1.4210854715202004E-14</v>
      </c>
      <c r="E34" t="s">
        <v>890</v>
      </c>
    </row>
    <row r="35" spans="1:5" x14ac:dyDescent="0.25">
      <c r="A35">
        <v>33</v>
      </c>
      <c r="B35">
        <v>33</v>
      </c>
      <c r="C35" t="s">
        <v>851</v>
      </c>
      <c r="D35" s="209">
        <v>0.67001256000001774</v>
      </c>
      <c r="E35" t="s">
        <v>890</v>
      </c>
    </row>
    <row r="36" spans="1:5" x14ac:dyDescent="0.25">
      <c r="A36">
        <v>34</v>
      </c>
      <c r="B36">
        <v>34</v>
      </c>
      <c r="C36" t="s">
        <v>888</v>
      </c>
      <c r="D36" s="209">
        <v>-2.8421709430404007E-14</v>
      </c>
      <c r="E36" t="s">
        <v>890</v>
      </c>
    </row>
    <row r="37" spans="1:5" x14ac:dyDescent="0.25">
      <c r="A37">
        <v>35</v>
      </c>
      <c r="B37">
        <v>35</v>
      </c>
      <c r="C37" t="s">
        <v>435</v>
      </c>
      <c r="D37" s="209">
        <v>-1.4210854715202004E-14</v>
      </c>
      <c r="E37" t="s">
        <v>890</v>
      </c>
    </row>
    <row r="38" spans="1:5" x14ac:dyDescent="0.25">
      <c r="A38">
        <v>36</v>
      </c>
      <c r="B38">
        <v>36</v>
      </c>
      <c r="C38" t="s">
        <v>151</v>
      </c>
      <c r="D38" s="209">
        <v>2.9999998929497451E-8</v>
      </c>
      <c r="E38" t="s">
        <v>890</v>
      </c>
    </row>
    <row r="39" spans="1:5" x14ac:dyDescent="0.25">
      <c r="A39">
        <v>37</v>
      </c>
      <c r="B39">
        <v>37</v>
      </c>
      <c r="C39" t="s">
        <v>152</v>
      </c>
      <c r="D39" s="209">
        <v>0</v>
      </c>
      <c r="E39" t="s">
        <v>890</v>
      </c>
    </row>
    <row r="40" spans="1:5" x14ac:dyDescent="0.25">
      <c r="A40">
        <v>38</v>
      </c>
      <c r="B40">
        <v>38</v>
      </c>
      <c r="C40" t="s">
        <v>852</v>
      </c>
      <c r="D40" s="209">
        <v>14.693313240000009</v>
      </c>
      <c r="E40" t="s">
        <v>890</v>
      </c>
    </row>
    <row r="41" spans="1:5" x14ac:dyDescent="0.25">
      <c r="A41">
        <v>39</v>
      </c>
      <c r="B41">
        <v>39</v>
      </c>
      <c r="C41" t="s">
        <v>436</v>
      </c>
      <c r="D41" s="209">
        <v>5.3230424800000122</v>
      </c>
      <c r="E41" t="s">
        <v>890</v>
      </c>
    </row>
    <row r="42" spans="1:5" x14ac:dyDescent="0.25">
      <c r="A42">
        <v>40</v>
      </c>
      <c r="B42">
        <v>40</v>
      </c>
      <c r="C42" t="s">
        <v>853</v>
      </c>
      <c r="D42" s="209">
        <v>1.8601384100000011</v>
      </c>
      <c r="E42" t="s">
        <v>890</v>
      </c>
    </row>
    <row r="43" spans="1:5" x14ac:dyDescent="0.25">
      <c r="A43">
        <v>41</v>
      </c>
      <c r="B43">
        <v>41</v>
      </c>
      <c r="C43" t="s">
        <v>854</v>
      </c>
      <c r="D43" s="209">
        <v>15.254143019999958</v>
      </c>
      <c r="E43" t="s">
        <v>890</v>
      </c>
    </row>
    <row r="44" spans="1:5" x14ac:dyDescent="0.25">
      <c r="A44">
        <v>42</v>
      </c>
      <c r="B44">
        <v>42</v>
      </c>
      <c r="C44" t="s">
        <v>578</v>
      </c>
      <c r="D44" s="209">
        <v>35.237494589999997</v>
      </c>
      <c r="E44" t="s">
        <v>890</v>
      </c>
    </row>
    <row r="45" spans="1:5" x14ac:dyDescent="0.25">
      <c r="A45">
        <v>43</v>
      </c>
      <c r="B45">
        <v>43</v>
      </c>
      <c r="C45" t="s">
        <v>855</v>
      </c>
      <c r="D45" s="209">
        <v>3.379488539999997</v>
      </c>
      <c r="E45" t="s">
        <v>890</v>
      </c>
    </row>
    <row r="46" spans="1:5" x14ac:dyDescent="0.25">
      <c r="A46">
        <v>44</v>
      </c>
      <c r="B46">
        <v>44</v>
      </c>
      <c r="C46" t="s">
        <v>159</v>
      </c>
      <c r="D46" s="209">
        <v>0</v>
      </c>
      <c r="E46" t="s">
        <v>890</v>
      </c>
    </row>
    <row r="47" spans="1:5" x14ac:dyDescent="0.25">
      <c r="A47">
        <v>45</v>
      </c>
      <c r="B47">
        <v>45</v>
      </c>
      <c r="C47" t="s">
        <v>856</v>
      </c>
      <c r="D47" s="209">
        <v>7.3045770000000232</v>
      </c>
      <c r="E47" t="s">
        <v>890</v>
      </c>
    </row>
    <row r="48" spans="1:5" x14ac:dyDescent="0.25">
      <c r="A48">
        <v>46</v>
      </c>
      <c r="B48">
        <v>46</v>
      </c>
      <c r="C48" t="s">
        <v>161</v>
      </c>
      <c r="D48" s="209">
        <v>3.5527136788005009E-15</v>
      </c>
      <c r="E48" t="s">
        <v>890</v>
      </c>
    </row>
    <row r="49" spans="1:5" x14ac:dyDescent="0.25">
      <c r="A49">
        <v>47</v>
      </c>
      <c r="B49">
        <v>47</v>
      </c>
      <c r="C49" t="s">
        <v>857</v>
      </c>
      <c r="D49" s="209">
        <v>0.75442338999999947</v>
      </c>
      <c r="E49" t="s">
        <v>890</v>
      </c>
    </row>
    <row r="50" spans="1:5" x14ac:dyDescent="0.25">
      <c r="A50">
        <v>48</v>
      </c>
      <c r="B50">
        <v>48</v>
      </c>
      <c r="C50" t="s">
        <v>163</v>
      </c>
      <c r="D50" s="209">
        <v>17.241019499999993</v>
      </c>
      <c r="E50" t="s">
        <v>890</v>
      </c>
    </row>
    <row r="51" spans="1:5" x14ac:dyDescent="0.25">
      <c r="A51">
        <v>49</v>
      </c>
      <c r="B51">
        <v>49</v>
      </c>
      <c r="C51" t="s">
        <v>164</v>
      </c>
      <c r="D51" s="209">
        <v>25.371196020000014</v>
      </c>
      <c r="E51" t="s">
        <v>890</v>
      </c>
    </row>
    <row r="52" spans="1:5" x14ac:dyDescent="0.25">
      <c r="A52">
        <v>50</v>
      </c>
      <c r="B52">
        <v>50</v>
      </c>
      <c r="C52" t="s">
        <v>615</v>
      </c>
      <c r="D52" s="209">
        <v>34.165276610000006</v>
      </c>
      <c r="E52" t="s">
        <v>890</v>
      </c>
    </row>
    <row r="53" spans="1:5" x14ac:dyDescent="0.25">
      <c r="A53">
        <v>51</v>
      </c>
      <c r="B53">
        <v>51</v>
      </c>
      <c r="C53" t="s">
        <v>858</v>
      </c>
      <c r="D53" s="209">
        <v>7.0105051099999969</v>
      </c>
      <c r="E53" t="s">
        <v>890</v>
      </c>
    </row>
    <row r="54" spans="1:5" x14ac:dyDescent="0.25">
      <c r="A54">
        <v>52</v>
      </c>
      <c r="B54">
        <v>52</v>
      </c>
      <c r="C54" t="s">
        <v>859</v>
      </c>
      <c r="D54" s="209">
        <v>4.900820699999997</v>
      </c>
      <c r="E54" t="s">
        <v>890</v>
      </c>
    </row>
    <row r="55" spans="1:5" x14ac:dyDescent="0.25">
      <c r="A55">
        <v>53</v>
      </c>
      <c r="B55">
        <v>53</v>
      </c>
      <c r="C55" t="s">
        <v>860</v>
      </c>
      <c r="D55" s="209">
        <v>3.0653867199999993</v>
      </c>
      <c r="E55" t="s">
        <v>890</v>
      </c>
    </row>
    <row r="56" spans="1:5" x14ac:dyDescent="0.25">
      <c r="A56">
        <v>54</v>
      </c>
      <c r="B56">
        <v>54</v>
      </c>
      <c r="C56" t="s">
        <v>437</v>
      </c>
      <c r="D56" s="209">
        <v>4.1168935900000072</v>
      </c>
      <c r="E56" t="s">
        <v>890</v>
      </c>
    </row>
    <row r="57" spans="1:5" x14ac:dyDescent="0.25">
      <c r="A57">
        <v>55</v>
      </c>
      <c r="B57">
        <v>55</v>
      </c>
      <c r="C57" t="s">
        <v>170</v>
      </c>
      <c r="D57" s="209">
        <v>1.0589441200000032</v>
      </c>
      <c r="E57" t="s">
        <v>890</v>
      </c>
    </row>
    <row r="58" spans="1:5" x14ac:dyDescent="0.25">
      <c r="A58">
        <v>57</v>
      </c>
      <c r="B58">
        <v>57</v>
      </c>
      <c r="C58" t="s">
        <v>171</v>
      </c>
      <c r="D58" s="209">
        <v>6.5172350500000018</v>
      </c>
      <c r="E58" t="s">
        <v>890</v>
      </c>
    </row>
    <row r="59" spans="1:5" x14ac:dyDescent="0.25">
      <c r="A59">
        <v>58</v>
      </c>
      <c r="B59">
        <v>58</v>
      </c>
      <c r="C59" t="s">
        <v>861</v>
      </c>
      <c r="D59" s="209">
        <v>4.5388343300000003</v>
      </c>
      <c r="E59" t="s">
        <v>890</v>
      </c>
    </row>
    <row r="60" spans="1:5" x14ac:dyDescent="0.25">
      <c r="A60">
        <v>59</v>
      </c>
      <c r="B60">
        <v>59</v>
      </c>
      <c r="C60" t="s">
        <v>438</v>
      </c>
      <c r="D60" s="209">
        <v>8.5040371900000018</v>
      </c>
      <c r="E60" t="s">
        <v>890</v>
      </c>
    </row>
    <row r="61" spans="1:5" x14ac:dyDescent="0.25">
      <c r="A61">
        <v>60</v>
      </c>
      <c r="B61">
        <v>60</v>
      </c>
      <c r="C61" t="s">
        <v>862</v>
      </c>
      <c r="D61" s="209">
        <v>21.143643550000007</v>
      </c>
      <c r="E61" t="s">
        <v>890</v>
      </c>
    </row>
    <row r="62" spans="1:5" x14ac:dyDescent="0.25">
      <c r="A62">
        <v>61</v>
      </c>
      <c r="B62">
        <v>61</v>
      </c>
      <c r="C62" t="s">
        <v>892</v>
      </c>
      <c r="D62" s="209">
        <v>16.20793235</v>
      </c>
      <c r="E62" t="s">
        <v>890</v>
      </c>
    </row>
    <row r="63" spans="1:5" x14ac:dyDescent="0.25">
      <c r="A63">
        <v>63</v>
      </c>
      <c r="B63">
        <v>63</v>
      </c>
      <c r="C63" t="s">
        <v>863</v>
      </c>
      <c r="D63" s="209">
        <v>656.97931734000008</v>
      </c>
      <c r="E63" t="s">
        <v>890</v>
      </c>
    </row>
    <row r="64" spans="1:5" x14ac:dyDescent="0.25">
      <c r="A64">
        <v>64</v>
      </c>
      <c r="B64">
        <v>64</v>
      </c>
      <c r="C64" t="s">
        <v>440</v>
      </c>
      <c r="D64" s="209">
        <v>1.2770209800000005</v>
      </c>
      <c r="E64" t="s">
        <v>890</v>
      </c>
    </row>
    <row r="65" spans="1:5" x14ac:dyDescent="0.25">
      <c r="A65">
        <v>65</v>
      </c>
      <c r="B65">
        <v>65</v>
      </c>
      <c r="C65" t="s">
        <v>441</v>
      </c>
      <c r="D65" s="209">
        <v>21.061567850000003</v>
      </c>
      <c r="E65" t="s">
        <v>890</v>
      </c>
    </row>
    <row r="66" spans="1:5" x14ac:dyDescent="0.25">
      <c r="A66">
        <v>66</v>
      </c>
      <c r="B66">
        <v>66</v>
      </c>
      <c r="C66" t="s">
        <v>864</v>
      </c>
      <c r="D66" s="209">
        <v>23.860365150000007</v>
      </c>
      <c r="E66" t="s">
        <v>890</v>
      </c>
    </row>
    <row r="67" spans="1:5" x14ac:dyDescent="0.25">
      <c r="A67">
        <v>67</v>
      </c>
      <c r="B67">
        <v>67</v>
      </c>
      <c r="C67" t="s">
        <v>545</v>
      </c>
      <c r="D67" s="209">
        <v>2.0452486799999967</v>
      </c>
      <c r="E67" t="s">
        <v>890</v>
      </c>
    </row>
    <row r="68" spans="1:5" x14ac:dyDescent="0.25">
      <c r="A68">
        <v>69</v>
      </c>
      <c r="B68">
        <v>69</v>
      </c>
      <c r="C68" t="s">
        <v>865</v>
      </c>
      <c r="D68" s="209">
        <v>3.3210544800000044</v>
      </c>
      <c r="E68" t="s">
        <v>890</v>
      </c>
    </row>
    <row r="69" spans="1:5" x14ac:dyDescent="0.25">
      <c r="A69">
        <v>70</v>
      </c>
      <c r="B69">
        <v>70</v>
      </c>
      <c r="C69" t="s">
        <v>443</v>
      </c>
      <c r="D69" s="209">
        <v>5.566804819999998</v>
      </c>
      <c r="E69" t="s">
        <v>890</v>
      </c>
    </row>
    <row r="70" spans="1:5" x14ac:dyDescent="0.25">
      <c r="A70">
        <v>71</v>
      </c>
      <c r="B70">
        <v>71</v>
      </c>
      <c r="C70" t="s">
        <v>444</v>
      </c>
      <c r="D70" s="209">
        <v>2.0362955199999977</v>
      </c>
      <c r="E70" t="s">
        <v>890</v>
      </c>
    </row>
    <row r="71" spans="1:5" x14ac:dyDescent="0.25">
      <c r="A71">
        <v>72</v>
      </c>
      <c r="B71">
        <v>72</v>
      </c>
      <c r="C71" t="s">
        <v>445</v>
      </c>
      <c r="D71" s="209">
        <v>4.7547713599999746</v>
      </c>
      <c r="E71" t="s">
        <v>890</v>
      </c>
    </row>
    <row r="72" spans="1:5" x14ac:dyDescent="0.25">
      <c r="A72">
        <v>73</v>
      </c>
      <c r="B72">
        <v>73</v>
      </c>
      <c r="C72" t="s">
        <v>187</v>
      </c>
      <c r="D72" s="209">
        <v>25.405288199999998</v>
      </c>
      <c r="E72" t="s">
        <v>890</v>
      </c>
    </row>
    <row r="73" spans="1:5" x14ac:dyDescent="0.25">
      <c r="A73">
        <v>74</v>
      </c>
      <c r="B73">
        <v>74</v>
      </c>
      <c r="C73" t="s">
        <v>188</v>
      </c>
      <c r="D73" s="209">
        <v>1.5870085100000004</v>
      </c>
      <c r="E73" t="s">
        <v>890</v>
      </c>
    </row>
    <row r="74" spans="1:5" x14ac:dyDescent="0.25">
      <c r="A74">
        <v>75</v>
      </c>
      <c r="B74">
        <v>75</v>
      </c>
      <c r="C74" t="s">
        <v>866</v>
      </c>
      <c r="D74" s="209">
        <v>2.5115610999999998</v>
      </c>
      <c r="E74" t="s">
        <v>890</v>
      </c>
    </row>
    <row r="75" spans="1:5" x14ac:dyDescent="0.25">
      <c r="A75">
        <v>76</v>
      </c>
      <c r="B75">
        <v>76</v>
      </c>
      <c r="C75" t="s">
        <v>446</v>
      </c>
      <c r="D75" s="209">
        <v>4.8272205099999947</v>
      </c>
      <c r="E75" t="s">
        <v>890</v>
      </c>
    </row>
    <row r="76" spans="1:5" x14ac:dyDescent="0.25">
      <c r="A76">
        <v>77</v>
      </c>
      <c r="B76">
        <v>77</v>
      </c>
      <c r="C76" t="s">
        <v>447</v>
      </c>
      <c r="D76" s="209">
        <v>3.6009060000000002</v>
      </c>
      <c r="E76" t="s">
        <v>890</v>
      </c>
    </row>
    <row r="77" spans="1:5" x14ac:dyDescent="0.25">
      <c r="A77">
        <v>78</v>
      </c>
      <c r="B77">
        <v>78</v>
      </c>
      <c r="C77" t="s">
        <v>192</v>
      </c>
      <c r="D77" s="209">
        <v>2.4664400000000003E-2</v>
      </c>
      <c r="E77" t="s">
        <v>890</v>
      </c>
    </row>
    <row r="78" spans="1:5" x14ac:dyDescent="0.25">
      <c r="A78">
        <v>79</v>
      </c>
      <c r="B78">
        <v>79</v>
      </c>
      <c r="C78" t="s">
        <v>448</v>
      </c>
      <c r="D78" s="209">
        <v>57.324418649999998</v>
      </c>
      <c r="E78" t="s">
        <v>890</v>
      </c>
    </row>
    <row r="79" spans="1:5" x14ac:dyDescent="0.25">
      <c r="A79">
        <v>80</v>
      </c>
      <c r="B79">
        <v>80</v>
      </c>
      <c r="C79" t="s">
        <v>867</v>
      </c>
      <c r="D79" s="209">
        <v>7.1800095599999985</v>
      </c>
      <c r="E79" t="s">
        <v>890</v>
      </c>
    </row>
    <row r="80" spans="1:5" x14ac:dyDescent="0.25">
      <c r="A80">
        <v>82</v>
      </c>
      <c r="B80">
        <v>82</v>
      </c>
      <c r="C80" t="s">
        <v>195</v>
      </c>
      <c r="D80" s="209">
        <v>9.4736560000000081E-2</v>
      </c>
      <c r="E80" t="s">
        <v>890</v>
      </c>
    </row>
    <row r="81" spans="1:5" x14ac:dyDescent="0.25">
      <c r="A81">
        <v>83</v>
      </c>
      <c r="B81">
        <v>83</v>
      </c>
      <c r="C81" t="s">
        <v>196</v>
      </c>
      <c r="D81" s="209">
        <v>0.22882345999999998</v>
      </c>
      <c r="E81" t="s">
        <v>890</v>
      </c>
    </row>
    <row r="82" spans="1:5" x14ac:dyDescent="0.25">
      <c r="A82">
        <v>84</v>
      </c>
      <c r="B82">
        <v>84</v>
      </c>
      <c r="C82" t="s">
        <v>197</v>
      </c>
      <c r="D82" s="209">
        <v>4.266</v>
      </c>
      <c r="E82" t="s">
        <v>890</v>
      </c>
    </row>
    <row r="83" spans="1:5" x14ac:dyDescent="0.25">
      <c r="A83">
        <v>87</v>
      </c>
      <c r="B83">
        <v>87</v>
      </c>
      <c r="C83" t="s">
        <v>449</v>
      </c>
      <c r="D83" s="209">
        <v>7.5672363500000017</v>
      </c>
      <c r="E83" t="s">
        <v>890</v>
      </c>
    </row>
    <row r="84" spans="1:5" x14ac:dyDescent="0.25">
      <c r="A84">
        <v>90</v>
      </c>
      <c r="B84">
        <v>90</v>
      </c>
      <c r="C84" t="s">
        <v>200</v>
      </c>
      <c r="D84" s="209">
        <v>2.016</v>
      </c>
      <c r="E84" t="s">
        <v>890</v>
      </c>
    </row>
    <row r="85" spans="1:5" x14ac:dyDescent="0.25">
      <c r="A85">
        <v>91</v>
      </c>
      <c r="B85">
        <v>91</v>
      </c>
      <c r="C85" t="s">
        <v>201</v>
      </c>
      <c r="D85" s="209">
        <v>3.4546617000000008</v>
      </c>
      <c r="E85" t="s">
        <v>890</v>
      </c>
    </row>
    <row r="86" spans="1:5" x14ac:dyDescent="0.25">
      <c r="A86">
        <v>92</v>
      </c>
      <c r="B86">
        <v>92</v>
      </c>
      <c r="C86" t="s">
        <v>202</v>
      </c>
      <c r="D86" s="209">
        <v>5.2986555399999915</v>
      </c>
      <c r="E86" t="s">
        <v>890</v>
      </c>
    </row>
    <row r="87" spans="1:5" x14ac:dyDescent="0.25">
      <c r="A87">
        <v>93</v>
      </c>
      <c r="B87">
        <v>93</v>
      </c>
      <c r="C87" t="s">
        <v>868</v>
      </c>
      <c r="D87" s="209">
        <v>3.7329622600000043</v>
      </c>
      <c r="E87" t="s">
        <v>890</v>
      </c>
    </row>
    <row r="88" spans="1:5" x14ac:dyDescent="0.25">
      <c r="A88">
        <v>94</v>
      </c>
      <c r="B88">
        <v>94</v>
      </c>
      <c r="C88" t="s">
        <v>204</v>
      </c>
      <c r="D88" s="209">
        <v>1.1579999999999995</v>
      </c>
      <c r="E88" t="s">
        <v>890</v>
      </c>
    </row>
    <row r="89" spans="1:5" x14ac:dyDescent="0.25">
      <c r="A89">
        <v>95</v>
      </c>
      <c r="B89">
        <v>95</v>
      </c>
      <c r="C89" t="s">
        <v>205</v>
      </c>
      <c r="D89" s="209">
        <v>1.2164038200000027</v>
      </c>
      <c r="E89" t="s">
        <v>890</v>
      </c>
    </row>
    <row r="90" spans="1:5" x14ac:dyDescent="0.25">
      <c r="A90">
        <v>98</v>
      </c>
      <c r="B90">
        <v>98</v>
      </c>
      <c r="C90" t="s">
        <v>206</v>
      </c>
      <c r="D90" s="209">
        <v>0.52190773999999962</v>
      </c>
      <c r="E90" t="s">
        <v>890</v>
      </c>
    </row>
    <row r="91" spans="1:5" x14ac:dyDescent="0.25">
      <c r="A91">
        <v>99</v>
      </c>
      <c r="B91">
        <v>99</v>
      </c>
      <c r="C91" t="s">
        <v>617</v>
      </c>
      <c r="D91" s="209">
        <v>8.9629965099999964</v>
      </c>
      <c r="E91" t="s">
        <v>890</v>
      </c>
    </row>
    <row r="92" spans="1:5" x14ac:dyDescent="0.25">
      <c r="A92">
        <v>100</v>
      </c>
      <c r="B92">
        <v>100</v>
      </c>
      <c r="C92" t="s">
        <v>618</v>
      </c>
      <c r="D92" s="209">
        <v>30.772526610000007</v>
      </c>
      <c r="E92" t="s">
        <v>890</v>
      </c>
    </row>
    <row r="93" spans="1:5" x14ac:dyDescent="0.25">
      <c r="A93">
        <v>101</v>
      </c>
      <c r="B93">
        <v>101</v>
      </c>
      <c r="C93" t="s">
        <v>209</v>
      </c>
      <c r="D93" s="209">
        <v>11.969662240000002</v>
      </c>
      <c r="E93" t="s">
        <v>890</v>
      </c>
    </row>
    <row r="94" spans="1:5" x14ac:dyDescent="0.25">
      <c r="A94">
        <v>102</v>
      </c>
      <c r="B94">
        <v>102</v>
      </c>
      <c r="C94" t="s">
        <v>619</v>
      </c>
      <c r="D94" s="209">
        <v>5.8443892199999947</v>
      </c>
      <c r="E94" t="s">
        <v>890</v>
      </c>
    </row>
    <row r="95" spans="1:5" x14ac:dyDescent="0.25">
      <c r="A95">
        <v>103</v>
      </c>
      <c r="B95">
        <v>103</v>
      </c>
      <c r="C95" t="s">
        <v>620</v>
      </c>
      <c r="D95" s="209">
        <v>1.0564977300000011</v>
      </c>
      <c r="E95" t="s">
        <v>890</v>
      </c>
    </row>
    <row r="96" spans="1:5" x14ac:dyDescent="0.25">
      <c r="A96">
        <v>105</v>
      </c>
      <c r="B96">
        <v>105</v>
      </c>
      <c r="C96" t="s">
        <v>213</v>
      </c>
      <c r="D96" s="209">
        <v>21.359914310000022</v>
      </c>
      <c r="E96" t="s">
        <v>890</v>
      </c>
    </row>
    <row r="97" spans="1:5" x14ac:dyDescent="0.25">
      <c r="A97">
        <v>106</v>
      </c>
      <c r="B97">
        <v>106</v>
      </c>
      <c r="C97" t="s">
        <v>450</v>
      </c>
      <c r="D97" s="209">
        <v>26.073690909999996</v>
      </c>
      <c r="E97" t="s">
        <v>890</v>
      </c>
    </row>
    <row r="98" spans="1:5" x14ac:dyDescent="0.25">
      <c r="A98">
        <v>107</v>
      </c>
      <c r="B98">
        <v>107</v>
      </c>
      <c r="C98" t="s">
        <v>215</v>
      </c>
      <c r="D98" s="209">
        <v>20.163575719999997</v>
      </c>
      <c r="E98" t="s">
        <v>890</v>
      </c>
    </row>
    <row r="99" spans="1:5" x14ac:dyDescent="0.25">
      <c r="A99">
        <v>108</v>
      </c>
      <c r="B99">
        <v>108</v>
      </c>
      <c r="C99" t="s">
        <v>216</v>
      </c>
      <c r="D99" s="209">
        <v>8.2169097400000055</v>
      </c>
      <c r="E99" t="s">
        <v>890</v>
      </c>
    </row>
    <row r="100" spans="1:5" x14ac:dyDescent="0.25">
      <c r="A100">
        <v>110</v>
      </c>
      <c r="B100">
        <v>110</v>
      </c>
      <c r="C100" t="s">
        <v>217</v>
      </c>
      <c r="D100" s="209">
        <v>1.7043115300000005</v>
      </c>
      <c r="E100" t="s">
        <v>890</v>
      </c>
    </row>
    <row r="101" spans="1:5" x14ac:dyDescent="0.25">
      <c r="A101">
        <v>111</v>
      </c>
      <c r="B101">
        <v>111</v>
      </c>
      <c r="C101" t="s">
        <v>218</v>
      </c>
      <c r="D101" s="209">
        <v>20.457831549999995</v>
      </c>
      <c r="E101" t="s">
        <v>890</v>
      </c>
    </row>
    <row r="102" spans="1:5" x14ac:dyDescent="0.25">
      <c r="A102">
        <v>112</v>
      </c>
      <c r="B102">
        <v>112</v>
      </c>
      <c r="C102" t="s">
        <v>219</v>
      </c>
      <c r="D102" s="209">
        <v>3.0593622900000028</v>
      </c>
      <c r="E102" t="s">
        <v>890</v>
      </c>
    </row>
    <row r="103" spans="1:5" x14ac:dyDescent="0.25">
      <c r="A103">
        <v>113</v>
      </c>
      <c r="B103">
        <v>113</v>
      </c>
      <c r="C103" t="s">
        <v>220</v>
      </c>
      <c r="D103" s="209">
        <v>12.266814250000003</v>
      </c>
      <c r="E103" t="s">
        <v>890</v>
      </c>
    </row>
    <row r="104" spans="1:5" x14ac:dyDescent="0.25">
      <c r="A104">
        <v>114</v>
      </c>
      <c r="B104">
        <v>114</v>
      </c>
      <c r="C104" t="s">
        <v>221</v>
      </c>
      <c r="D104" s="209">
        <v>9.1649999999999991</v>
      </c>
      <c r="E104" t="s">
        <v>890</v>
      </c>
    </row>
    <row r="105" spans="1:5" x14ac:dyDescent="0.25">
      <c r="A105">
        <v>117</v>
      </c>
      <c r="B105">
        <v>117</v>
      </c>
      <c r="C105" t="s">
        <v>222</v>
      </c>
      <c r="D105" s="209">
        <v>16.749473649999999</v>
      </c>
      <c r="E105" t="s">
        <v>890</v>
      </c>
    </row>
    <row r="106" spans="1:5" x14ac:dyDescent="0.25">
      <c r="A106">
        <v>118</v>
      </c>
      <c r="B106">
        <v>118</v>
      </c>
      <c r="C106" t="s">
        <v>451</v>
      </c>
      <c r="D106" s="209">
        <v>7.5707426200000025</v>
      </c>
      <c r="E106" t="s">
        <v>890</v>
      </c>
    </row>
    <row r="107" spans="1:5" x14ac:dyDescent="0.25">
      <c r="A107">
        <v>122</v>
      </c>
      <c r="B107">
        <v>122</v>
      </c>
      <c r="C107" t="s">
        <v>224</v>
      </c>
      <c r="D107" s="209">
        <v>2.7011677299999981</v>
      </c>
      <c r="E107" t="s">
        <v>890</v>
      </c>
    </row>
    <row r="108" spans="1:5" x14ac:dyDescent="0.25">
      <c r="A108">
        <v>123</v>
      </c>
      <c r="B108">
        <v>123</v>
      </c>
      <c r="C108" t="s">
        <v>452</v>
      </c>
      <c r="D108" s="209">
        <v>1.5243545899999997</v>
      </c>
      <c r="E108" t="s">
        <v>890</v>
      </c>
    </row>
    <row r="109" spans="1:5" x14ac:dyDescent="0.25">
      <c r="A109">
        <v>124</v>
      </c>
      <c r="B109">
        <v>124</v>
      </c>
      <c r="C109" t="s">
        <v>226</v>
      </c>
      <c r="D109" s="209">
        <v>21.949297599999994</v>
      </c>
      <c r="E109" t="s">
        <v>890</v>
      </c>
    </row>
    <row r="110" spans="1:5" x14ac:dyDescent="0.25">
      <c r="A110">
        <v>126</v>
      </c>
      <c r="B110">
        <v>126</v>
      </c>
      <c r="C110" t="s">
        <v>228</v>
      </c>
      <c r="D110" s="209">
        <v>27.913481170000004</v>
      </c>
      <c r="E110" t="s">
        <v>890</v>
      </c>
    </row>
    <row r="111" spans="1:5" x14ac:dyDescent="0.25">
      <c r="A111">
        <v>127</v>
      </c>
      <c r="B111">
        <v>127</v>
      </c>
      <c r="C111" t="s">
        <v>229</v>
      </c>
      <c r="D111" s="209">
        <v>28.502429040000003</v>
      </c>
      <c r="E111" t="s">
        <v>890</v>
      </c>
    </row>
    <row r="112" spans="1:5" x14ac:dyDescent="0.25">
      <c r="A112">
        <v>130</v>
      </c>
      <c r="B112">
        <v>130</v>
      </c>
      <c r="C112" t="s">
        <v>232</v>
      </c>
      <c r="D112" s="209">
        <v>39.902511669999996</v>
      </c>
      <c r="E112" t="s">
        <v>890</v>
      </c>
    </row>
    <row r="113" spans="1:5" x14ac:dyDescent="0.25">
      <c r="A113">
        <v>132</v>
      </c>
      <c r="B113">
        <v>132</v>
      </c>
      <c r="C113" t="s">
        <v>234</v>
      </c>
      <c r="D113" s="209">
        <v>65.500800040000001</v>
      </c>
      <c r="E113" t="s">
        <v>890</v>
      </c>
    </row>
    <row r="114" spans="1:5" x14ac:dyDescent="0.25">
      <c r="A114">
        <v>136</v>
      </c>
      <c r="B114">
        <v>136</v>
      </c>
      <c r="C114" t="s">
        <v>236</v>
      </c>
      <c r="D114" s="209">
        <v>2.0405138399999991</v>
      </c>
      <c r="E114" t="s">
        <v>890</v>
      </c>
    </row>
    <row r="115" spans="1:5" x14ac:dyDescent="0.25">
      <c r="A115">
        <v>138</v>
      </c>
      <c r="B115">
        <v>138</v>
      </c>
      <c r="C115" t="s">
        <v>237</v>
      </c>
      <c r="D115" s="209">
        <v>3.1351774799999994</v>
      </c>
      <c r="E115" t="s">
        <v>890</v>
      </c>
    </row>
    <row r="116" spans="1:5" x14ac:dyDescent="0.25">
      <c r="A116">
        <v>141</v>
      </c>
      <c r="B116">
        <v>141</v>
      </c>
      <c r="C116" t="s">
        <v>240</v>
      </c>
      <c r="D116" s="209">
        <v>5.2310612400000016</v>
      </c>
      <c r="E116" t="s">
        <v>890</v>
      </c>
    </row>
    <row r="117" spans="1:5" x14ac:dyDescent="0.25">
      <c r="A117">
        <v>143</v>
      </c>
      <c r="B117">
        <v>143</v>
      </c>
      <c r="C117" t="s">
        <v>242</v>
      </c>
      <c r="D117" s="209">
        <v>33.725308360000021</v>
      </c>
      <c r="E117" t="s">
        <v>890</v>
      </c>
    </row>
    <row r="118" spans="1:5" x14ac:dyDescent="0.25">
      <c r="A118">
        <v>144</v>
      </c>
      <c r="B118">
        <v>144</v>
      </c>
      <c r="C118" t="s">
        <v>611</v>
      </c>
      <c r="D118" s="209">
        <v>17.871956450000006</v>
      </c>
      <c r="E118" t="s">
        <v>890</v>
      </c>
    </row>
    <row r="119" spans="1:5" x14ac:dyDescent="0.25">
      <c r="A119">
        <v>147</v>
      </c>
      <c r="B119">
        <v>147</v>
      </c>
      <c r="C119" t="s">
        <v>453</v>
      </c>
      <c r="D119" s="209">
        <v>104.57999999</v>
      </c>
      <c r="E119" t="s">
        <v>890</v>
      </c>
    </row>
    <row r="120" spans="1:5" x14ac:dyDescent="0.25">
      <c r="A120">
        <v>148</v>
      </c>
      <c r="B120">
        <v>148</v>
      </c>
      <c r="C120" t="s">
        <v>621</v>
      </c>
      <c r="D120" s="209">
        <v>9.6154478000000019</v>
      </c>
      <c r="E120" t="s">
        <v>890</v>
      </c>
    </row>
    <row r="121" spans="1:5" x14ac:dyDescent="0.25">
      <c r="A121">
        <v>149</v>
      </c>
      <c r="B121">
        <v>149</v>
      </c>
      <c r="C121" t="s">
        <v>248</v>
      </c>
      <c r="D121" s="209">
        <v>16.495046050000006</v>
      </c>
      <c r="E121" t="s">
        <v>890</v>
      </c>
    </row>
    <row r="122" spans="1:5" x14ac:dyDescent="0.25">
      <c r="A122">
        <v>150</v>
      </c>
      <c r="B122">
        <v>150</v>
      </c>
      <c r="C122" t="s">
        <v>249</v>
      </c>
      <c r="D122" s="209">
        <v>19.532035500000003</v>
      </c>
      <c r="E122" t="s">
        <v>890</v>
      </c>
    </row>
    <row r="123" spans="1:5" x14ac:dyDescent="0.25">
      <c r="A123">
        <v>152</v>
      </c>
      <c r="B123">
        <v>152</v>
      </c>
      <c r="C123" t="s">
        <v>466</v>
      </c>
      <c r="D123" s="209">
        <v>38.327219430000007</v>
      </c>
      <c r="E123" t="s">
        <v>890</v>
      </c>
    </row>
    <row r="124" spans="1:5" x14ac:dyDescent="0.25">
      <c r="A124">
        <v>156</v>
      </c>
      <c r="B124">
        <v>156</v>
      </c>
      <c r="C124" t="s">
        <v>454</v>
      </c>
      <c r="D124" s="209">
        <v>10.272991430000003</v>
      </c>
      <c r="E124" t="s">
        <v>890</v>
      </c>
    </row>
    <row r="125" spans="1:5" x14ac:dyDescent="0.25">
      <c r="A125">
        <v>157</v>
      </c>
      <c r="B125">
        <v>157</v>
      </c>
      <c r="C125" t="s">
        <v>455</v>
      </c>
      <c r="D125" s="209">
        <v>102.63594018000001</v>
      </c>
      <c r="E125" t="s">
        <v>890</v>
      </c>
    </row>
    <row r="126" spans="1:5" x14ac:dyDescent="0.25">
      <c r="A126">
        <v>158</v>
      </c>
      <c r="B126">
        <v>158</v>
      </c>
      <c r="C126" t="s">
        <v>456</v>
      </c>
      <c r="D126" s="209">
        <v>3.9555000899999992</v>
      </c>
      <c r="E126" t="s">
        <v>890</v>
      </c>
    </row>
    <row r="127" spans="1:5" x14ac:dyDescent="0.25">
      <c r="A127">
        <v>159</v>
      </c>
      <c r="B127">
        <v>159</v>
      </c>
      <c r="C127" t="s">
        <v>255</v>
      </c>
      <c r="D127" s="209">
        <v>1.4987502700000004</v>
      </c>
      <c r="E127" t="s">
        <v>890</v>
      </c>
    </row>
    <row r="128" spans="1:5" x14ac:dyDescent="0.25">
      <c r="A128">
        <v>160</v>
      </c>
      <c r="B128">
        <v>160</v>
      </c>
      <c r="C128" t="s">
        <v>256</v>
      </c>
      <c r="D128" s="209">
        <v>0.36166676999999992</v>
      </c>
      <c r="E128" t="s">
        <v>890</v>
      </c>
    </row>
    <row r="129" spans="1:5" x14ac:dyDescent="0.25">
      <c r="A129">
        <v>161</v>
      </c>
      <c r="B129">
        <v>161</v>
      </c>
      <c r="C129" t="s">
        <v>258</v>
      </c>
      <c r="D129" s="209">
        <v>1.7956249999999994</v>
      </c>
      <c r="E129" t="s">
        <v>890</v>
      </c>
    </row>
    <row r="130" spans="1:5" x14ac:dyDescent="0.25">
      <c r="A130">
        <v>162</v>
      </c>
      <c r="B130">
        <v>162</v>
      </c>
      <c r="C130" t="s">
        <v>537</v>
      </c>
      <c r="D130" s="209">
        <v>0.94750000000000001</v>
      </c>
      <c r="E130" t="s">
        <v>890</v>
      </c>
    </row>
    <row r="131" spans="1:5" x14ac:dyDescent="0.25">
      <c r="A131">
        <v>163</v>
      </c>
      <c r="B131">
        <v>163</v>
      </c>
      <c r="C131" t="s">
        <v>590</v>
      </c>
      <c r="D131" s="209">
        <v>4.939921189999998</v>
      </c>
      <c r="E131" t="s">
        <v>890</v>
      </c>
    </row>
    <row r="132" spans="1:5" x14ac:dyDescent="0.25">
      <c r="A132">
        <v>165</v>
      </c>
      <c r="B132">
        <v>165</v>
      </c>
      <c r="C132" t="s">
        <v>262</v>
      </c>
      <c r="D132" s="209">
        <v>2.6227446599999995</v>
      </c>
      <c r="E132" t="s">
        <v>890</v>
      </c>
    </row>
    <row r="133" spans="1:5" x14ac:dyDescent="0.25">
      <c r="A133">
        <v>166</v>
      </c>
      <c r="B133">
        <v>166</v>
      </c>
      <c r="C133" t="s">
        <v>457</v>
      </c>
      <c r="D133" s="209">
        <v>33.248564569999992</v>
      </c>
      <c r="E133" t="s">
        <v>890</v>
      </c>
    </row>
    <row r="134" spans="1:5" x14ac:dyDescent="0.25">
      <c r="A134">
        <v>167</v>
      </c>
      <c r="B134">
        <v>167</v>
      </c>
      <c r="C134" t="s">
        <v>458</v>
      </c>
      <c r="D134" s="209">
        <v>110.51499618999999</v>
      </c>
      <c r="E134" t="s">
        <v>890</v>
      </c>
    </row>
    <row r="135" spans="1:5" x14ac:dyDescent="0.25">
      <c r="A135">
        <v>168</v>
      </c>
      <c r="B135">
        <v>168</v>
      </c>
      <c r="C135" t="s">
        <v>594</v>
      </c>
      <c r="D135" s="209">
        <v>13.104899039999999</v>
      </c>
      <c r="E135" t="s">
        <v>890</v>
      </c>
    </row>
    <row r="136" spans="1:5" x14ac:dyDescent="0.25">
      <c r="A136">
        <v>170</v>
      </c>
      <c r="B136">
        <v>170</v>
      </c>
      <c r="C136" t="s">
        <v>871</v>
      </c>
      <c r="D136" s="209">
        <v>68.659158009999999</v>
      </c>
      <c r="E136" t="s">
        <v>890</v>
      </c>
    </row>
    <row r="137" spans="1:5" x14ac:dyDescent="0.25">
      <c r="A137">
        <v>176</v>
      </c>
      <c r="B137">
        <v>176</v>
      </c>
      <c r="C137" t="s">
        <v>268</v>
      </c>
      <c r="D137" s="209">
        <v>33.845265560000001</v>
      </c>
      <c r="E137" t="s">
        <v>890</v>
      </c>
    </row>
    <row r="138" spans="1:5" x14ac:dyDescent="0.25">
      <c r="A138">
        <v>177</v>
      </c>
      <c r="B138">
        <v>177</v>
      </c>
      <c r="C138" t="s">
        <v>459</v>
      </c>
      <c r="D138" s="209">
        <v>0.80295096999999993</v>
      </c>
      <c r="E138" t="s">
        <v>890</v>
      </c>
    </row>
    <row r="139" spans="1:5" x14ac:dyDescent="0.25">
      <c r="A139">
        <v>181</v>
      </c>
      <c r="B139">
        <v>181</v>
      </c>
      <c r="C139" t="s">
        <v>271</v>
      </c>
      <c r="D139" s="209">
        <v>582.62235072999999</v>
      </c>
      <c r="E139" t="s">
        <v>890</v>
      </c>
    </row>
    <row r="140" spans="1:5" x14ac:dyDescent="0.25">
      <c r="A140">
        <v>182</v>
      </c>
      <c r="B140">
        <v>182</v>
      </c>
      <c r="C140" t="s">
        <v>460</v>
      </c>
      <c r="D140" s="209">
        <v>14.7558553</v>
      </c>
      <c r="E140" t="s">
        <v>890</v>
      </c>
    </row>
    <row r="141" spans="1:5" x14ac:dyDescent="0.25">
      <c r="A141">
        <v>183</v>
      </c>
      <c r="B141">
        <v>183</v>
      </c>
      <c r="C141" t="s">
        <v>273</v>
      </c>
      <c r="D141" s="209">
        <v>2.8774999999999999</v>
      </c>
      <c r="E141" t="s">
        <v>890</v>
      </c>
    </row>
    <row r="142" spans="1:5" x14ac:dyDescent="0.25">
      <c r="A142">
        <v>189</v>
      </c>
      <c r="B142">
        <v>189</v>
      </c>
      <c r="C142" t="s">
        <v>276</v>
      </c>
      <c r="D142" s="209">
        <v>13.463988560000001</v>
      </c>
      <c r="E142" t="s">
        <v>890</v>
      </c>
    </row>
    <row r="143" spans="1:5" x14ac:dyDescent="0.25">
      <c r="A143">
        <v>191</v>
      </c>
      <c r="B143">
        <v>191</v>
      </c>
      <c r="C143" t="s">
        <v>278</v>
      </c>
      <c r="D143" s="209">
        <v>4.1018619899999997</v>
      </c>
      <c r="E143" t="s">
        <v>890</v>
      </c>
    </row>
    <row r="144" spans="1:5" x14ac:dyDescent="0.25">
      <c r="A144">
        <v>193</v>
      </c>
      <c r="B144">
        <v>193</v>
      </c>
      <c r="C144" t="s">
        <v>280</v>
      </c>
      <c r="D144" s="209">
        <v>2.6646283100000003</v>
      </c>
      <c r="E144" t="s">
        <v>890</v>
      </c>
    </row>
    <row r="145" spans="1:5" x14ac:dyDescent="0.25">
      <c r="A145">
        <v>197</v>
      </c>
      <c r="B145">
        <v>197</v>
      </c>
      <c r="C145" t="s">
        <v>284</v>
      </c>
      <c r="D145" s="209">
        <v>11.346532740000001</v>
      </c>
      <c r="E145" t="s">
        <v>890</v>
      </c>
    </row>
    <row r="146" spans="1:5" x14ac:dyDescent="0.25">
      <c r="A146">
        <v>199</v>
      </c>
      <c r="B146">
        <v>199</v>
      </c>
      <c r="C146" t="s">
        <v>879</v>
      </c>
      <c r="D146" s="209">
        <v>10.154950540000002</v>
      </c>
      <c r="E146" t="s">
        <v>890</v>
      </c>
    </row>
    <row r="147" spans="1:5" x14ac:dyDescent="0.25">
      <c r="A147">
        <v>203</v>
      </c>
      <c r="B147">
        <v>203</v>
      </c>
      <c r="C147" t="s">
        <v>290</v>
      </c>
      <c r="D147" s="209">
        <v>20.9632763</v>
      </c>
      <c r="E147" t="s">
        <v>890</v>
      </c>
    </row>
    <row r="148" spans="1:5" x14ac:dyDescent="0.25">
      <c r="A148">
        <v>205</v>
      </c>
      <c r="B148">
        <v>205</v>
      </c>
      <c r="C148" s="211" t="s">
        <v>538</v>
      </c>
      <c r="D148" s="209">
        <v>78.938444579999995</v>
      </c>
      <c r="E148" t="s">
        <v>890</v>
      </c>
    </row>
    <row r="149" spans="1:5" x14ac:dyDescent="0.25">
      <c r="A149">
        <v>206</v>
      </c>
      <c r="B149">
        <v>206</v>
      </c>
      <c r="C149" t="s">
        <v>610</v>
      </c>
      <c r="D149" s="209">
        <v>25.282781209999996</v>
      </c>
      <c r="E149" t="s">
        <v>890</v>
      </c>
    </row>
    <row r="150" spans="1:5" x14ac:dyDescent="0.25">
      <c r="A150">
        <v>207</v>
      </c>
      <c r="B150">
        <v>207</v>
      </c>
      <c r="C150" t="s">
        <v>880</v>
      </c>
      <c r="D150" s="209">
        <v>34.35429431</v>
      </c>
      <c r="E150" t="s">
        <v>890</v>
      </c>
    </row>
    <row r="151" spans="1:5" x14ac:dyDescent="0.25">
      <c r="A151">
        <v>208</v>
      </c>
      <c r="B151">
        <v>208</v>
      </c>
      <c r="C151" t="s">
        <v>622</v>
      </c>
      <c r="D151" s="209">
        <v>6.8865759499999957</v>
      </c>
      <c r="E151" t="s">
        <v>890</v>
      </c>
    </row>
    <row r="152" spans="1:5" x14ac:dyDescent="0.25">
      <c r="A152">
        <v>210</v>
      </c>
      <c r="B152">
        <v>210</v>
      </c>
      <c r="C152" t="s">
        <v>628</v>
      </c>
      <c r="D152" s="209">
        <v>99.51095497999998</v>
      </c>
      <c r="E152" t="s">
        <v>890</v>
      </c>
    </row>
    <row r="153" spans="1:5" x14ac:dyDescent="0.25">
      <c r="A153">
        <v>218</v>
      </c>
      <c r="B153">
        <v>218</v>
      </c>
      <c r="C153" t="s">
        <v>461</v>
      </c>
      <c r="D153" s="209">
        <v>28.588924939999998</v>
      </c>
      <c r="E153" t="s">
        <v>890</v>
      </c>
    </row>
    <row r="154" spans="1:5" x14ac:dyDescent="0.25">
      <c r="A154">
        <v>219</v>
      </c>
      <c r="B154">
        <v>219</v>
      </c>
      <c r="C154" t="s">
        <v>306</v>
      </c>
      <c r="D154" s="209">
        <v>36.160571499999996</v>
      </c>
      <c r="E154" t="s">
        <v>890</v>
      </c>
    </row>
    <row r="155" spans="1:5" x14ac:dyDescent="0.25">
      <c r="A155">
        <v>223</v>
      </c>
      <c r="B155">
        <v>223</v>
      </c>
      <c r="C155" t="s">
        <v>549</v>
      </c>
      <c r="D155" s="209">
        <v>3.5343536000000002</v>
      </c>
      <c r="E155" t="s">
        <v>890</v>
      </c>
    </row>
    <row r="156" spans="1:5" x14ac:dyDescent="0.25">
      <c r="A156">
        <v>225</v>
      </c>
      <c r="B156">
        <v>225</v>
      </c>
      <c r="C156" t="s">
        <v>309</v>
      </c>
      <c r="D156" s="209">
        <v>0.92922090000000002</v>
      </c>
      <c r="E156" t="s">
        <v>890</v>
      </c>
    </row>
    <row r="157" spans="1:5" x14ac:dyDescent="0.25">
      <c r="A157">
        <v>227</v>
      </c>
      <c r="B157">
        <v>227</v>
      </c>
      <c r="C157" t="s">
        <v>311</v>
      </c>
      <c r="D157" s="209">
        <v>100.47845703</v>
      </c>
      <c r="E157" t="s">
        <v>890</v>
      </c>
    </row>
    <row r="158" spans="1:5" x14ac:dyDescent="0.25">
      <c r="A158">
        <v>228</v>
      </c>
      <c r="B158">
        <v>228</v>
      </c>
      <c r="C158" t="s">
        <v>876</v>
      </c>
      <c r="D158" s="209">
        <v>18.489783920000001</v>
      </c>
      <c r="E158" t="s">
        <v>890</v>
      </c>
    </row>
    <row r="159" spans="1:5" x14ac:dyDescent="0.25">
      <c r="A159">
        <v>233</v>
      </c>
      <c r="B159">
        <v>233</v>
      </c>
      <c r="C159" t="s">
        <v>609</v>
      </c>
      <c r="D159" s="209">
        <v>6.0035302700000006</v>
      </c>
      <c r="E159" t="s">
        <v>890</v>
      </c>
    </row>
    <row r="160" spans="1:5" x14ac:dyDescent="0.25">
      <c r="A160">
        <v>236</v>
      </c>
      <c r="B160">
        <v>236</v>
      </c>
      <c r="C160" t="s">
        <v>320</v>
      </c>
      <c r="D160" s="209">
        <v>82.709522509999999</v>
      </c>
      <c r="E160" t="s">
        <v>890</v>
      </c>
    </row>
    <row r="161" spans="1:5" x14ac:dyDescent="0.25">
      <c r="A161">
        <v>248</v>
      </c>
      <c r="B161">
        <v>248</v>
      </c>
      <c r="C161" t="s">
        <v>603</v>
      </c>
      <c r="D161" s="209">
        <v>55.866697169999995</v>
      </c>
      <c r="E161" t="s">
        <v>890</v>
      </c>
    </row>
    <row r="162" spans="1:5" x14ac:dyDescent="0.25">
      <c r="A162">
        <v>250</v>
      </c>
      <c r="B162">
        <v>250</v>
      </c>
      <c r="C162" t="s">
        <v>605</v>
      </c>
      <c r="D162" s="209">
        <v>39.094097129999994</v>
      </c>
      <c r="E162" t="s">
        <v>890</v>
      </c>
    </row>
    <row r="163" spans="1:5" x14ac:dyDescent="0.25">
      <c r="A163">
        <v>252</v>
      </c>
      <c r="B163">
        <v>252</v>
      </c>
      <c r="C163" t="s">
        <v>608</v>
      </c>
      <c r="D163" s="209">
        <v>5.8340319000000012</v>
      </c>
      <c r="E163" t="s">
        <v>890</v>
      </c>
    </row>
    <row r="164" spans="1:5" x14ac:dyDescent="0.25">
      <c r="A164">
        <v>62</v>
      </c>
      <c r="B164">
        <v>62</v>
      </c>
      <c r="C164" t="s">
        <v>463</v>
      </c>
      <c r="D164" s="209">
        <v>399.21788061999996</v>
      </c>
      <c r="E164" t="s">
        <v>891</v>
      </c>
    </row>
    <row r="165" spans="1:5" x14ac:dyDescent="0.25">
      <c r="A165">
        <v>68</v>
      </c>
      <c r="B165">
        <v>68</v>
      </c>
      <c r="C165" t="s">
        <v>535</v>
      </c>
      <c r="D165" s="209">
        <v>70.15308859999999</v>
      </c>
      <c r="E165" t="s">
        <v>891</v>
      </c>
    </row>
    <row r="166" spans="1:5" x14ac:dyDescent="0.25">
      <c r="A166">
        <v>104</v>
      </c>
      <c r="B166">
        <v>104</v>
      </c>
      <c r="C166" t="s">
        <v>464</v>
      </c>
      <c r="D166" s="209">
        <v>58.252894059999946</v>
      </c>
      <c r="E166" t="s">
        <v>891</v>
      </c>
    </row>
    <row r="167" spans="1:5" x14ac:dyDescent="0.25">
      <c r="A167">
        <v>128</v>
      </c>
      <c r="B167">
        <v>128</v>
      </c>
      <c r="C167" t="s">
        <v>230</v>
      </c>
      <c r="D167" s="209">
        <v>25.311038090000011</v>
      </c>
      <c r="E167" t="s">
        <v>891</v>
      </c>
    </row>
    <row r="168" spans="1:5" x14ac:dyDescent="0.25">
      <c r="A168">
        <v>139</v>
      </c>
      <c r="B168">
        <v>139</v>
      </c>
      <c r="C168" t="s">
        <v>238</v>
      </c>
      <c r="D168" s="209">
        <v>6.6274997000000004</v>
      </c>
      <c r="E168" t="s">
        <v>891</v>
      </c>
    </row>
    <row r="169" spans="1:5" x14ac:dyDescent="0.25">
      <c r="A169">
        <v>140</v>
      </c>
      <c r="B169">
        <v>140</v>
      </c>
      <c r="C169" t="s">
        <v>239</v>
      </c>
      <c r="D169" s="209">
        <v>9.6707226800000008</v>
      </c>
      <c r="E169" t="s">
        <v>891</v>
      </c>
    </row>
    <row r="170" spans="1:5" x14ac:dyDescent="0.25">
      <c r="A170">
        <v>142</v>
      </c>
      <c r="B170">
        <v>142</v>
      </c>
      <c r="C170" t="s">
        <v>241</v>
      </c>
      <c r="D170" s="209">
        <v>21.211615409999993</v>
      </c>
      <c r="E170" t="s">
        <v>891</v>
      </c>
    </row>
    <row r="171" spans="1:5" x14ac:dyDescent="0.25">
      <c r="A171">
        <v>146</v>
      </c>
      <c r="B171">
        <v>146</v>
      </c>
      <c r="C171" t="s">
        <v>245</v>
      </c>
      <c r="D171" s="209">
        <v>1007.3604333199997</v>
      </c>
      <c r="E171" t="s">
        <v>891</v>
      </c>
    </row>
    <row r="172" spans="1:5" x14ac:dyDescent="0.25">
      <c r="A172">
        <v>151</v>
      </c>
      <c r="B172">
        <v>151</v>
      </c>
      <c r="C172" t="s">
        <v>465</v>
      </c>
      <c r="D172" s="209">
        <v>13.440997889999998</v>
      </c>
      <c r="E172" t="s">
        <v>891</v>
      </c>
    </row>
    <row r="173" spans="1:5" x14ac:dyDescent="0.25">
      <c r="A173">
        <v>164</v>
      </c>
      <c r="B173">
        <v>164</v>
      </c>
      <c r="C173" t="s">
        <v>536</v>
      </c>
      <c r="D173" s="209">
        <v>33.881085310000003</v>
      </c>
      <c r="E173" t="s">
        <v>891</v>
      </c>
    </row>
    <row r="174" spans="1:5" x14ac:dyDescent="0.25">
      <c r="A174">
        <v>185</v>
      </c>
      <c r="B174">
        <v>185</v>
      </c>
      <c r="C174" t="s">
        <v>629</v>
      </c>
      <c r="D174" s="209">
        <v>6.0311587699999993</v>
      </c>
      <c r="E174" t="s">
        <v>891</v>
      </c>
    </row>
    <row r="175" spans="1:5" x14ac:dyDescent="0.25">
      <c r="A175">
        <v>188</v>
      </c>
      <c r="B175">
        <v>188</v>
      </c>
      <c r="C175" t="s">
        <v>275</v>
      </c>
      <c r="D175" s="209">
        <v>123.77527520999999</v>
      </c>
      <c r="E175" t="s">
        <v>891</v>
      </c>
    </row>
    <row r="176" spans="1:5" x14ac:dyDescent="0.25">
      <c r="A176">
        <v>190</v>
      </c>
      <c r="B176">
        <v>190</v>
      </c>
      <c r="C176" t="s">
        <v>277</v>
      </c>
      <c r="D176" s="209">
        <v>33.809322899999998</v>
      </c>
      <c r="E176" t="s">
        <v>891</v>
      </c>
    </row>
    <row r="177" spans="1:5" x14ac:dyDescent="0.25">
      <c r="A177">
        <v>192</v>
      </c>
      <c r="B177">
        <v>192</v>
      </c>
      <c r="C177" t="s">
        <v>279</v>
      </c>
      <c r="D177" s="209">
        <v>20.761545000000002</v>
      </c>
      <c r="E177" t="s">
        <v>891</v>
      </c>
    </row>
    <row r="178" spans="1:5" x14ac:dyDescent="0.25">
      <c r="A178">
        <v>194</v>
      </c>
      <c r="B178">
        <v>194</v>
      </c>
      <c r="C178" t="s">
        <v>281</v>
      </c>
      <c r="D178" s="209">
        <v>32.690223379999999</v>
      </c>
      <c r="E178" t="s">
        <v>891</v>
      </c>
    </row>
    <row r="179" spans="1:5" x14ac:dyDescent="0.25">
      <c r="A179">
        <v>195</v>
      </c>
      <c r="B179">
        <v>195</v>
      </c>
      <c r="C179" t="s">
        <v>467</v>
      </c>
      <c r="D179" s="209">
        <v>71.516059199999987</v>
      </c>
      <c r="E179" t="s">
        <v>891</v>
      </c>
    </row>
    <row r="180" spans="1:5" x14ac:dyDescent="0.25">
      <c r="A180">
        <v>198</v>
      </c>
      <c r="B180">
        <v>198</v>
      </c>
      <c r="C180" t="s">
        <v>285</v>
      </c>
      <c r="D180" s="209">
        <v>5.2964858599999989</v>
      </c>
      <c r="E180" t="s">
        <v>891</v>
      </c>
    </row>
    <row r="181" spans="1:5" x14ac:dyDescent="0.25">
      <c r="A181">
        <v>200</v>
      </c>
      <c r="B181">
        <v>200</v>
      </c>
      <c r="C181" s="211" t="s">
        <v>612</v>
      </c>
      <c r="D181" s="209">
        <v>57.224621760000005</v>
      </c>
      <c r="E181" t="s">
        <v>891</v>
      </c>
    </row>
    <row r="182" spans="1:5" x14ac:dyDescent="0.25">
      <c r="A182">
        <v>201</v>
      </c>
      <c r="B182">
        <v>201</v>
      </c>
      <c r="C182" s="211" t="s">
        <v>468</v>
      </c>
      <c r="D182" s="209">
        <v>20.985578839999995</v>
      </c>
      <c r="E182" t="s">
        <v>891</v>
      </c>
    </row>
    <row r="183" spans="1:5" x14ac:dyDescent="0.25">
      <c r="A183">
        <v>202</v>
      </c>
      <c r="B183">
        <v>202</v>
      </c>
      <c r="C183" s="211" t="s">
        <v>1900</v>
      </c>
      <c r="D183" s="209">
        <v>67.067464810000004</v>
      </c>
      <c r="E183" t="s">
        <v>891</v>
      </c>
    </row>
    <row r="184" spans="1:5" x14ac:dyDescent="0.25">
      <c r="A184">
        <v>204</v>
      </c>
      <c r="B184">
        <v>204</v>
      </c>
      <c r="C184" s="211" t="s">
        <v>291</v>
      </c>
      <c r="D184" s="209">
        <v>77.774995730000001</v>
      </c>
      <c r="E184" t="s">
        <v>891</v>
      </c>
    </row>
    <row r="185" spans="1:5" x14ac:dyDescent="0.25">
      <c r="A185">
        <v>209</v>
      </c>
      <c r="B185">
        <v>209</v>
      </c>
      <c r="C185" s="211" t="s">
        <v>405</v>
      </c>
      <c r="D185" s="209">
        <v>32.645050759999997</v>
      </c>
      <c r="E185" t="s">
        <v>891</v>
      </c>
    </row>
    <row r="186" spans="1:5" x14ac:dyDescent="0.25">
      <c r="A186">
        <v>211</v>
      </c>
      <c r="B186">
        <v>211</v>
      </c>
      <c r="C186" s="211" t="s">
        <v>613</v>
      </c>
      <c r="D186" s="209">
        <v>129.08037350000001</v>
      </c>
      <c r="E186" t="s">
        <v>891</v>
      </c>
    </row>
    <row r="187" spans="1:5" x14ac:dyDescent="0.25">
      <c r="A187">
        <v>212</v>
      </c>
      <c r="B187">
        <v>212</v>
      </c>
      <c r="C187" s="211" t="s">
        <v>299</v>
      </c>
      <c r="D187" s="209">
        <v>27.681475389999999</v>
      </c>
      <c r="E187" t="s">
        <v>891</v>
      </c>
    </row>
    <row r="188" spans="1:5" x14ac:dyDescent="0.25">
      <c r="A188">
        <v>213</v>
      </c>
      <c r="B188">
        <v>213</v>
      </c>
      <c r="C188" s="211" t="s">
        <v>623</v>
      </c>
      <c r="D188" s="209">
        <v>22.31871194</v>
      </c>
      <c r="E188" t="s">
        <v>891</v>
      </c>
    </row>
    <row r="189" spans="1:5" x14ac:dyDescent="0.25">
      <c r="A189">
        <v>214</v>
      </c>
      <c r="B189">
        <v>214</v>
      </c>
      <c r="C189" s="211" t="s">
        <v>614</v>
      </c>
      <c r="D189" s="209">
        <v>69.551790379999986</v>
      </c>
      <c r="E189" t="s">
        <v>891</v>
      </c>
    </row>
    <row r="190" spans="1:5" x14ac:dyDescent="0.25">
      <c r="A190">
        <v>215</v>
      </c>
      <c r="B190">
        <v>215</v>
      </c>
      <c r="C190" s="211" t="s">
        <v>302</v>
      </c>
      <c r="D190" s="209">
        <v>30.561079569999997</v>
      </c>
      <c r="E190" t="s">
        <v>891</v>
      </c>
    </row>
    <row r="191" spans="1:5" x14ac:dyDescent="0.25">
      <c r="A191">
        <v>216</v>
      </c>
      <c r="B191">
        <v>216</v>
      </c>
      <c r="C191" s="211" t="s">
        <v>1901</v>
      </c>
      <c r="D191" s="209">
        <v>13.013479890000001</v>
      </c>
      <c r="E191" t="s">
        <v>891</v>
      </c>
    </row>
    <row r="192" spans="1:5" x14ac:dyDescent="0.25">
      <c r="A192">
        <v>222</v>
      </c>
      <c r="B192">
        <v>222</v>
      </c>
      <c r="C192" s="211" t="s">
        <v>543</v>
      </c>
      <c r="D192" s="209">
        <v>979.28995461</v>
      </c>
      <c r="E192" t="s">
        <v>891</v>
      </c>
    </row>
    <row r="193" spans="1:5" x14ac:dyDescent="0.25">
      <c r="A193">
        <v>231</v>
      </c>
      <c r="B193">
        <v>231</v>
      </c>
      <c r="C193" s="211" t="s">
        <v>315</v>
      </c>
      <c r="D193" s="209">
        <v>4.4932872999999995</v>
      </c>
      <c r="E193" t="s">
        <v>891</v>
      </c>
    </row>
    <row r="194" spans="1:5" x14ac:dyDescent="0.25">
      <c r="A194">
        <v>242</v>
      </c>
      <c r="B194">
        <v>242</v>
      </c>
      <c r="C194" s="211" t="s">
        <v>326</v>
      </c>
      <c r="D194" s="209">
        <v>11.21292418</v>
      </c>
      <c r="E194" t="s">
        <v>891</v>
      </c>
    </row>
    <row r="195" spans="1:5" x14ac:dyDescent="0.25">
      <c r="A195">
        <v>243</v>
      </c>
      <c r="B195">
        <v>243</v>
      </c>
      <c r="C195" s="211" t="s">
        <v>327</v>
      </c>
      <c r="D195" s="210">
        <v>4.0612668200000002</v>
      </c>
      <c r="E195" t="s">
        <v>891</v>
      </c>
    </row>
    <row r="196" spans="1:5" x14ac:dyDescent="0.25">
      <c r="A196">
        <v>244</v>
      </c>
      <c r="B196">
        <v>244</v>
      </c>
      <c r="C196" s="211" t="s">
        <v>328</v>
      </c>
      <c r="D196" s="210">
        <v>23.139523130000001</v>
      </c>
      <c r="E196" t="s">
        <v>891</v>
      </c>
    </row>
    <row r="197" spans="1:5" x14ac:dyDescent="0.25">
      <c r="A197">
        <v>245</v>
      </c>
      <c r="B197">
        <v>245</v>
      </c>
      <c r="C197" s="211" t="s">
        <v>546</v>
      </c>
      <c r="D197" s="210">
        <v>28.545807510000003</v>
      </c>
      <c r="E197" t="s">
        <v>891</v>
      </c>
    </row>
    <row r="198" spans="1:5" x14ac:dyDescent="0.25">
      <c r="A198">
        <v>247</v>
      </c>
      <c r="B198">
        <v>247</v>
      </c>
      <c r="C198" s="211" t="s">
        <v>110</v>
      </c>
      <c r="D198" s="210">
        <v>6.1978419900000006</v>
      </c>
      <c r="E198" t="s">
        <v>891</v>
      </c>
    </row>
    <row r="199" spans="1:5" x14ac:dyDescent="0.25">
      <c r="A199">
        <v>251</v>
      </c>
      <c r="B199">
        <v>251</v>
      </c>
      <c r="C199" s="211" t="s">
        <v>1926</v>
      </c>
      <c r="D199" s="210">
        <v>6.2706210199999992</v>
      </c>
      <c r="E199" t="s">
        <v>891</v>
      </c>
    </row>
    <row r="200" spans="1:5" x14ac:dyDescent="0.25">
      <c r="A200">
        <v>253</v>
      </c>
      <c r="B200">
        <v>253</v>
      </c>
      <c r="C200" s="211" t="s">
        <v>336</v>
      </c>
      <c r="D200" s="210">
        <v>4.8431143100000007</v>
      </c>
      <c r="E200" t="s">
        <v>891</v>
      </c>
    </row>
    <row r="201" spans="1:5" x14ac:dyDescent="0.25">
      <c r="A201">
        <v>260</v>
      </c>
      <c r="B201">
        <v>260</v>
      </c>
      <c r="C201" s="211" t="s">
        <v>342</v>
      </c>
      <c r="D201" s="210">
        <v>0.627</v>
      </c>
      <c r="E201" t="s">
        <v>891</v>
      </c>
    </row>
    <row r="202" spans="1:5" x14ac:dyDescent="0.25">
      <c r="A202">
        <v>262</v>
      </c>
      <c r="B202">
        <v>262</v>
      </c>
      <c r="C202" s="211" t="s">
        <v>1902</v>
      </c>
      <c r="D202" s="210">
        <v>15.30433595</v>
      </c>
      <c r="E202" t="s">
        <v>891</v>
      </c>
    </row>
    <row r="203" spans="1:5" x14ac:dyDescent="0.25">
      <c r="C203" s="211"/>
      <c r="D203" s="209"/>
    </row>
    <row r="204" spans="1:5" x14ac:dyDescent="0.25">
      <c r="C204" s="211"/>
      <c r="D204" s="209"/>
    </row>
    <row r="205" spans="1:5" x14ac:dyDescent="0.25">
      <c r="C205" s="211"/>
      <c r="D205" s="209"/>
    </row>
    <row r="206" spans="1:5" x14ac:dyDescent="0.25">
      <c r="C206" s="211"/>
      <c r="D206" s="209"/>
    </row>
    <row r="207" spans="1:5" x14ac:dyDescent="0.25">
      <c r="C207" s="211"/>
      <c r="D207" s="209"/>
    </row>
    <row r="208" spans="1:5" x14ac:dyDescent="0.25">
      <c r="C208" s="211"/>
      <c r="D208" s="209"/>
    </row>
    <row r="209" spans="3:4" x14ac:dyDescent="0.25">
      <c r="C209" s="211"/>
      <c r="D209" s="209"/>
    </row>
    <row r="210" spans="3:4" x14ac:dyDescent="0.25">
      <c r="C210" s="211"/>
      <c r="D210" s="209"/>
    </row>
    <row r="211" spans="3:4" x14ac:dyDescent="0.25">
      <c r="C211" s="211"/>
      <c r="D211" s="209"/>
    </row>
    <row r="212" spans="3:4" x14ac:dyDescent="0.25">
      <c r="C212" s="211"/>
      <c r="D212" s="209"/>
    </row>
    <row r="213" spans="3:4" x14ac:dyDescent="0.25">
      <c r="C213" s="211"/>
      <c r="D213" s="209"/>
    </row>
    <row r="214" spans="3:4" x14ac:dyDescent="0.25">
      <c r="C214" s="211"/>
      <c r="D214" s="209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Hoja2</vt:lpstr>
      <vt:lpstr>COMP PESOS</vt:lpstr>
      <vt:lpstr>COMP DIR COND (PESOS) </vt:lpstr>
      <vt:lpstr>2011</vt:lpstr>
      <vt:lpstr>2012</vt:lpstr>
      <vt:lpstr>Compromisos 3er Trim.</vt:lpstr>
      <vt:lpstr>Hoja1</vt:lpstr>
      <vt:lpstr>Envío</vt:lpstr>
      <vt:lpstr>Pasivo Total</vt:lpstr>
      <vt:lpstr>Hoja4</vt:lpstr>
      <vt:lpstr>'COMP DIR COND (PESOS) '!Área_de_impresión</vt:lpstr>
      <vt:lpstr>'COMP PESOS'!Área_de_impresión</vt:lpstr>
      <vt:lpstr>'COMP DIR COND (PESOS) '!Títulos_a_imprimir</vt:lpstr>
      <vt:lpstr>'COMP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armando_argandona</dc:creator>
  <cp:lastModifiedBy>sirenia_antolin</cp:lastModifiedBy>
  <cp:lastPrinted>2013-10-22T15:45:50Z</cp:lastPrinted>
  <dcterms:created xsi:type="dcterms:W3CDTF">2011-04-20T15:58:19Z</dcterms:created>
  <dcterms:modified xsi:type="dcterms:W3CDTF">2013-10-25T17:23:37Z</dcterms:modified>
</cp:coreProperties>
</file>